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285" windowWidth="14805" windowHeight="783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Лист1!$A$1:$I$288</definedName>
  </definedNames>
  <calcPr calcId="162913"/>
</workbook>
</file>

<file path=xl/calcChain.xml><?xml version="1.0" encoding="utf-8"?>
<calcChain xmlns="http://schemas.openxmlformats.org/spreadsheetml/2006/main">
  <c r="F43" i="1" l="1"/>
  <c r="G43" i="1"/>
  <c r="H43" i="1"/>
  <c r="E43" i="1"/>
  <c r="G77" i="1"/>
  <c r="H77" i="1"/>
  <c r="F77" i="1"/>
  <c r="E77" i="1"/>
  <c r="D87" i="1"/>
  <c r="D86" i="1"/>
  <c r="D85" i="1"/>
  <c r="D84" i="1"/>
  <c r="D83" i="1"/>
  <c r="D82" i="1"/>
  <c r="D81" i="1"/>
  <c r="D80" i="1"/>
  <c r="D79" i="1"/>
  <c r="D78" i="1"/>
  <c r="D77" i="1" l="1"/>
  <c r="F110" i="1" l="1"/>
  <c r="G110" i="1"/>
  <c r="H110" i="1"/>
  <c r="E110" i="1"/>
  <c r="D119" i="1"/>
  <c r="D120" i="1"/>
  <c r="D118" i="1"/>
  <c r="D117" i="1"/>
  <c r="D116" i="1"/>
  <c r="D115" i="1"/>
  <c r="D114" i="1"/>
  <c r="D113" i="1"/>
  <c r="D112" i="1"/>
  <c r="D111" i="1"/>
  <c r="D110" i="1" l="1"/>
  <c r="E42" i="1"/>
  <c r="H42" i="1"/>
  <c r="G42" i="1"/>
  <c r="F42" i="1"/>
  <c r="D109" i="1"/>
  <c r="D108" i="1"/>
  <c r="D107" i="1"/>
  <c r="D106" i="1"/>
  <c r="D105" i="1"/>
  <c r="D104" i="1"/>
  <c r="D103" i="1"/>
  <c r="D102" i="1"/>
  <c r="D101" i="1"/>
  <c r="D100" i="1"/>
  <c r="H99" i="1"/>
  <c r="G99" i="1"/>
  <c r="E99" i="1"/>
  <c r="D99" i="1" l="1"/>
  <c r="D242" i="1"/>
  <c r="F88" i="1" l="1"/>
  <c r="G88" i="1"/>
  <c r="H88" i="1"/>
  <c r="E88" i="1"/>
  <c r="E66" i="1"/>
  <c r="D98" i="1"/>
  <c r="D97" i="1"/>
  <c r="D96" i="1"/>
  <c r="D95" i="1"/>
  <c r="D94" i="1"/>
  <c r="D93" i="1"/>
  <c r="D92" i="1"/>
  <c r="D91" i="1"/>
  <c r="D90" i="1"/>
  <c r="D89" i="1"/>
  <c r="D88" i="1" l="1"/>
  <c r="F134" i="1"/>
  <c r="F135" i="1"/>
  <c r="F136" i="1"/>
  <c r="F137" i="1"/>
  <c r="F138" i="1"/>
  <c r="F139" i="1"/>
  <c r="F140" i="1"/>
  <c r="F141" i="1"/>
  <c r="F31" i="1" s="1"/>
  <c r="F142" i="1"/>
  <c r="F133" i="1"/>
  <c r="E135" i="1"/>
  <c r="E134" i="1"/>
  <c r="E136" i="1"/>
  <c r="E137" i="1"/>
  <c r="E138" i="1"/>
  <c r="E139" i="1"/>
  <c r="E140" i="1"/>
  <c r="E141" i="1"/>
  <c r="E31" i="1" s="1"/>
  <c r="E142" i="1"/>
  <c r="E133" i="1"/>
  <c r="H163" i="1"/>
  <c r="E154" i="1"/>
  <c r="H164" i="1"/>
  <c r="H162" i="1"/>
  <c r="H161" i="1"/>
  <c r="F154" i="1"/>
  <c r="D53" i="1" l="1"/>
  <c r="D64" i="1"/>
  <c r="D75" i="1"/>
  <c r="D130" i="1"/>
  <c r="F187" i="1"/>
  <c r="F176" i="1" s="1"/>
  <c r="E187" i="1"/>
  <c r="E176" i="1"/>
  <c r="H186" i="1"/>
  <c r="H175" i="1" s="1"/>
  <c r="G186" i="1"/>
  <c r="G175" i="1" s="1"/>
  <c r="F186" i="1"/>
  <c r="E186" i="1"/>
  <c r="E175" i="1" s="1"/>
  <c r="D197" i="1"/>
  <c r="D208" i="1"/>
  <c r="H231" i="1"/>
  <c r="H152" i="1" s="1"/>
  <c r="H141" i="1" s="1"/>
  <c r="G231" i="1"/>
  <c r="F231" i="1"/>
  <c r="E231" i="1"/>
  <c r="H254" i="1"/>
  <c r="G254" i="1"/>
  <c r="F254" i="1"/>
  <c r="E254" i="1"/>
  <c r="H253" i="1"/>
  <c r="G253" i="1"/>
  <c r="F253" i="1"/>
  <c r="E253" i="1"/>
  <c r="D264" i="1"/>
  <c r="D275" i="1"/>
  <c r="D286" i="1"/>
  <c r="D42" i="1" l="1"/>
  <c r="F220" i="1"/>
  <c r="F19" i="1" s="1"/>
  <c r="D253" i="1"/>
  <c r="D186" i="1"/>
  <c r="D231" i="1"/>
  <c r="H31" i="1"/>
  <c r="E220" i="1"/>
  <c r="G220" i="1"/>
  <c r="F175" i="1"/>
  <c r="D175" i="1" s="1"/>
  <c r="H220" i="1"/>
  <c r="H41" i="1"/>
  <c r="G41" i="1"/>
  <c r="F41" i="1"/>
  <c r="E41" i="1"/>
  <c r="H19" i="1" l="1"/>
  <c r="E19" i="1"/>
  <c r="D220" i="1"/>
  <c r="D52" i="1"/>
  <c r="D63" i="1"/>
  <c r="D74" i="1"/>
  <c r="D129" i="1"/>
  <c r="F30" i="1"/>
  <c r="E30" i="1"/>
  <c r="E32" i="1"/>
  <c r="H187" i="1"/>
  <c r="H176" i="1" s="1"/>
  <c r="H185" i="1"/>
  <c r="H174" i="1" s="1"/>
  <c r="G187" i="1"/>
  <c r="G185" i="1"/>
  <c r="G174" i="1" s="1"/>
  <c r="F185" i="1"/>
  <c r="F174" i="1" s="1"/>
  <c r="E185" i="1"/>
  <c r="E174" i="1" s="1"/>
  <c r="D196" i="1"/>
  <c r="D207" i="1"/>
  <c r="H230" i="1"/>
  <c r="G230" i="1"/>
  <c r="F230" i="1"/>
  <c r="E230" i="1"/>
  <c r="D241" i="1"/>
  <c r="E252" i="1"/>
  <c r="F252" i="1"/>
  <c r="G252" i="1"/>
  <c r="H252" i="1"/>
  <c r="D263" i="1"/>
  <c r="D274" i="1"/>
  <c r="D285" i="1"/>
  <c r="G219" i="1" l="1"/>
  <c r="G176" i="1"/>
  <c r="G139" i="1" s="1"/>
  <c r="G162" i="1"/>
  <c r="D162" i="1" s="1"/>
  <c r="G161" i="1"/>
  <c r="D161" i="1" s="1"/>
  <c r="H219" i="1"/>
  <c r="G151" i="1"/>
  <c r="G140" i="1" s="1"/>
  <c r="G152" i="1"/>
  <c r="G141" i="1" s="1"/>
  <c r="E219" i="1"/>
  <c r="E18" i="1" s="1"/>
  <c r="H151" i="1"/>
  <c r="H140" i="1" s="1"/>
  <c r="H30" i="1" s="1"/>
  <c r="F219" i="1"/>
  <c r="F18" i="1" s="1"/>
  <c r="D185" i="1"/>
  <c r="D41" i="1"/>
  <c r="D252" i="1"/>
  <c r="D230" i="1"/>
  <c r="D174" i="1"/>
  <c r="F143" i="1"/>
  <c r="E143" i="1"/>
  <c r="H18" i="1" l="1"/>
  <c r="D152" i="1"/>
  <c r="D151" i="1"/>
  <c r="D219" i="1"/>
  <c r="D140" i="1"/>
  <c r="G30" i="1"/>
  <c r="F251" i="1"/>
  <c r="F40" i="1"/>
  <c r="D141" i="1" l="1"/>
  <c r="G31" i="1"/>
  <c r="D30" i="1"/>
  <c r="G18" i="1"/>
  <c r="D18" i="1" s="1"/>
  <c r="F32" i="1"/>
  <c r="F29" i="1"/>
  <c r="G19" i="1" l="1"/>
  <c r="D19" i="1" s="1"/>
  <c r="D31" i="1"/>
  <c r="D287" i="1"/>
  <c r="D276" i="1"/>
  <c r="D265" i="1"/>
  <c r="D243" i="1"/>
  <c r="E232" i="1"/>
  <c r="E221" i="1" s="1"/>
  <c r="F232" i="1"/>
  <c r="F221" i="1" s="1"/>
  <c r="F20" i="1" s="1"/>
  <c r="G232" i="1"/>
  <c r="G221" i="1" s="1"/>
  <c r="H232" i="1"/>
  <c r="D198" i="1"/>
  <c r="D131" i="1"/>
  <c r="D76" i="1"/>
  <c r="D65" i="1"/>
  <c r="D54" i="1"/>
  <c r="D43" i="1" s="1"/>
  <c r="H153" i="1" l="1"/>
  <c r="H142" i="1" s="1"/>
  <c r="H221" i="1"/>
  <c r="G150" i="1"/>
  <c r="G137" i="1" s="1"/>
  <c r="D232" i="1"/>
  <c r="D187" i="1"/>
  <c r="D176" i="1"/>
  <c r="E44" i="1"/>
  <c r="F44" i="1"/>
  <c r="E247" i="1" l="1"/>
  <c r="E248" i="1"/>
  <c r="E249" i="1"/>
  <c r="E250" i="1"/>
  <c r="E251" i="1"/>
  <c r="E20" i="1"/>
  <c r="E245" i="1"/>
  <c r="F246" i="1"/>
  <c r="F247" i="1"/>
  <c r="F248" i="1"/>
  <c r="F249" i="1"/>
  <c r="F250" i="1"/>
  <c r="F245" i="1"/>
  <c r="F212" i="1" s="1"/>
  <c r="E224" i="1"/>
  <c r="E225" i="1"/>
  <c r="E226" i="1"/>
  <c r="E227" i="1"/>
  <c r="E228" i="1"/>
  <c r="E229" i="1"/>
  <c r="E223" i="1"/>
  <c r="F224" i="1"/>
  <c r="F225" i="1"/>
  <c r="F226" i="1"/>
  <c r="F227" i="1"/>
  <c r="F228" i="1"/>
  <c r="F229" i="1"/>
  <c r="H224" i="1"/>
  <c r="H225" i="1"/>
  <c r="H226" i="1"/>
  <c r="H227" i="1"/>
  <c r="H228" i="1"/>
  <c r="H229" i="1"/>
  <c r="H150" i="1" s="1"/>
  <c r="H137" i="1" s="1"/>
  <c r="H223" i="1"/>
  <c r="G224" i="1"/>
  <c r="G225" i="1"/>
  <c r="G226" i="1"/>
  <c r="G227" i="1"/>
  <c r="G228" i="1"/>
  <c r="G229" i="1"/>
  <c r="G223" i="1"/>
  <c r="E168" i="1"/>
  <c r="E169" i="1"/>
  <c r="E170" i="1"/>
  <c r="E171" i="1"/>
  <c r="E172" i="1"/>
  <c r="E173" i="1"/>
  <c r="E167" i="1"/>
  <c r="F169" i="1"/>
  <c r="F170" i="1"/>
  <c r="F171" i="1"/>
  <c r="F172" i="1"/>
  <c r="F173" i="1"/>
  <c r="F168" i="1"/>
  <c r="E179" i="1"/>
  <c r="E180" i="1"/>
  <c r="E181" i="1"/>
  <c r="E182" i="1"/>
  <c r="E183" i="1"/>
  <c r="E184" i="1"/>
  <c r="E178" i="1"/>
  <c r="F179" i="1"/>
  <c r="F180" i="1"/>
  <c r="F181" i="1"/>
  <c r="F182" i="1"/>
  <c r="F183" i="1"/>
  <c r="F184" i="1"/>
  <c r="F178" i="1"/>
  <c r="F35" i="1"/>
  <c r="F36" i="1"/>
  <c r="F37" i="1"/>
  <c r="F38" i="1"/>
  <c r="F39" i="1"/>
  <c r="F34" i="1"/>
  <c r="E35" i="1"/>
  <c r="E36" i="1"/>
  <c r="E37" i="1"/>
  <c r="E38" i="1"/>
  <c r="E39" i="1"/>
  <c r="E40" i="1"/>
  <c r="E29" i="1" s="1"/>
  <c r="E34" i="1"/>
  <c r="D45" i="1"/>
  <c r="F33" i="1" l="1"/>
  <c r="E166" i="1"/>
  <c r="F167" i="1"/>
  <c r="F177" i="1"/>
  <c r="F217" i="1"/>
  <c r="D137" i="1"/>
  <c r="D150" i="1"/>
  <c r="F214" i="1"/>
  <c r="F216" i="1"/>
  <c r="F213" i="1"/>
  <c r="E216" i="1"/>
  <c r="E218" i="1"/>
  <c r="E17" i="1" s="1"/>
  <c r="D228" i="1"/>
  <c r="E215" i="1"/>
  <c r="E214" i="1"/>
  <c r="E217" i="1"/>
  <c r="D229" i="1"/>
  <c r="F215" i="1"/>
  <c r="F218" i="1"/>
  <c r="F17" i="1" s="1"/>
  <c r="D227" i="1"/>
  <c r="D226" i="1"/>
  <c r="D225" i="1"/>
  <c r="D223" i="1"/>
  <c r="F166" i="1"/>
  <c r="D224" i="1"/>
  <c r="E212" i="1"/>
  <c r="D284" i="1"/>
  <c r="D283" i="1"/>
  <c r="D282" i="1"/>
  <c r="D281" i="1"/>
  <c r="D280" i="1"/>
  <c r="D279" i="1"/>
  <c r="D278" i="1"/>
  <c r="F277" i="1"/>
  <c r="E266" i="1"/>
  <c r="D273" i="1"/>
  <c r="D272" i="1"/>
  <c r="D271" i="1"/>
  <c r="D270" i="1"/>
  <c r="D269" i="1"/>
  <c r="D268" i="1"/>
  <c r="D267" i="1"/>
  <c r="F266" i="1"/>
  <c r="D209" i="1"/>
  <c r="D206" i="1"/>
  <c r="D205" i="1"/>
  <c r="D204" i="1"/>
  <c r="D203" i="1"/>
  <c r="D202" i="1"/>
  <c r="D201" i="1"/>
  <c r="D200" i="1"/>
  <c r="H199" i="1"/>
  <c r="G199" i="1"/>
  <c r="F199" i="1"/>
  <c r="E199" i="1"/>
  <c r="D128" i="1"/>
  <c r="D127" i="1"/>
  <c r="D126" i="1"/>
  <c r="D125" i="1"/>
  <c r="D124" i="1"/>
  <c r="D123" i="1"/>
  <c r="D122" i="1"/>
  <c r="H121" i="1"/>
  <c r="G121" i="1"/>
  <c r="F121" i="1"/>
  <c r="E121" i="1"/>
  <c r="D73" i="1"/>
  <c r="D72" i="1"/>
  <c r="D71" i="1"/>
  <c r="D70" i="1"/>
  <c r="D69" i="1"/>
  <c r="D68" i="1"/>
  <c r="D67" i="1"/>
  <c r="H66" i="1"/>
  <c r="G66" i="1"/>
  <c r="F66" i="1"/>
  <c r="D66" i="1" s="1"/>
  <c r="E132" i="1" l="1"/>
  <c r="F132" i="1"/>
  <c r="D121" i="1"/>
  <c r="D266" i="1"/>
  <c r="D199" i="1"/>
  <c r="D277" i="1"/>
  <c r="E277" i="1"/>
  <c r="E255" i="1"/>
  <c r="D262" i="1"/>
  <c r="D261" i="1"/>
  <c r="D260" i="1"/>
  <c r="D259" i="1"/>
  <c r="D258" i="1"/>
  <c r="D257" i="1"/>
  <c r="D256" i="1"/>
  <c r="F255" i="1"/>
  <c r="D251" i="1"/>
  <c r="H250" i="1"/>
  <c r="G250" i="1"/>
  <c r="H249" i="1"/>
  <c r="G249" i="1"/>
  <c r="H248" i="1"/>
  <c r="G248" i="1"/>
  <c r="H247" i="1"/>
  <c r="G247" i="1"/>
  <c r="H246" i="1"/>
  <c r="G246" i="1"/>
  <c r="E246" i="1"/>
  <c r="H245" i="1"/>
  <c r="G245" i="1"/>
  <c r="D240" i="1"/>
  <c r="D239" i="1"/>
  <c r="D238" i="1"/>
  <c r="D237" i="1"/>
  <c r="D236" i="1"/>
  <c r="D235" i="1"/>
  <c r="D234" i="1"/>
  <c r="H233" i="1"/>
  <c r="G233" i="1"/>
  <c r="F233" i="1"/>
  <c r="E233" i="1"/>
  <c r="H218" i="1"/>
  <c r="H139" i="1" s="1"/>
  <c r="D139" i="1" s="1"/>
  <c r="G218" i="1"/>
  <c r="F222" i="1"/>
  <c r="D218" i="1" l="1"/>
  <c r="D221" i="1"/>
  <c r="G213" i="1"/>
  <c r="G215" i="1"/>
  <c r="E213" i="1"/>
  <c r="H212" i="1"/>
  <c r="D254" i="1"/>
  <c r="G217" i="1"/>
  <c r="H217" i="1"/>
  <c r="D222" i="1"/>
  <c r="H213" i="1"/>
  <c r="H214" i="1"/>
  <c r="H215" i="1"/>
  <c r="H216" i="1"/>
  <c r="G244" i="1"/>
  <c r="D247" i="1"/>
  <c r="D249" i="1"/>
  <c r="H244" i="1"/>
  <c r="D246" i="1"/>
  <c r="D250" i="1"/>
  <c r="G222" i="1"/>
  <c r="G214" i="1"/>
  <c r="G216" i="1"/>
  <c r="D248" i="1"/>
  <c r="D255" i="1"/>
  <c r="D245" i="1"/>
  <c r="D233" i="1"/>
  <c r="H222" i="1"/>
  <c r="F244" i="1"/>
  <c r="E222" i="1"/>
  <c r="G212" i="1"/>
  <c r="E244" i="1"/>
  <c r="D212" i="1" l="1"/>
  <c r="D216" i="1"/>
  <c r="D214" i="1"/>
  <c r="D217" i="1"/>
  <c r="D215" i="1"/>
  <c r="D213" i="1"/>
  <c r="E211" i="1"/>
  <c r="F211" i="1"/>
  <c r="H211" i="1"/>
  <c r="D244" i="1"/>
  <c r="G211" i="1"/>
  <c r="G40" i="1"/>
  <c r="G29" i="1" s="1"/>
  <c r="D211" i="1" l="1"/>
  <c r="G39" i="1"/>
  <c r="G28" i="1" s="1"/>
  <c r="F28" i="1"/>
  <c r="F16" i="1" s="1"/>
  <c r="F188" i="1" l="1"/>
  <c r="D61" i="1"/>
  <c r="D62" i="1"/>
  <c r="H55" i="1" l="1"/>
  <c r="G55" i="1" l="1"/>
  <c r="E55" i="1"/>
  <c r="F55" i="1"/>
  <c r="E28" i="1"/>
  <c r="E16" i="1" s="1"/>
  <c r="D58" i="1"/>
  <c r="D60" i="1"/>
  <c r="D59" i="1"/>
  <c r="D57" i="1"/>
  <c r="D56" i="1"/>
  <c r="D34" i="1" s="1"/>
  <c r="F27" i="1"/>
  <c r="F15" i="1" s="1"/>
  <c r="H40" i="1"/>
  <c r="H29" i="1" s="1"/>
  <c r="D29" i="1" l="1"/>
  <c r="D55" i="1"/>
  <c r="D50" i="1"/>
  <c r="D39" i="1" s="1"/>
  <c r="D51" i="1"/>
  <c r="D40" i="1" s="1"/>
  <c r="G183" i="1"/>
  <c r="G159" i="1" s="1"/>
  <c r="H183" i="1"/>
  <c r="G184" i="1"/>
  <c r="G160" i="1" s="1"/>
  <c r="H184" i="1"/>
  <c r="D195" i="1"/>
  <c r="D194" i="1"/>
  <c r="H172" i="1" l="1"/>
  <c r="H148" i="1" s="1"/>
  <c r="H135" i="1" s="1"/>
  <c r="H159" i="1"/>
  <c r="D159" i="1" s="1"/>
  <c r="H173" i="1"/>
  <c r="H17" i="1" s="1"/>
  <c r="G172" i="1"/>
  <c r="D183" i="1"/>
  <c r="G173" i="1"/>
  <c r="G149" i="1" s="1"/>
  <c r="G136" i="1" s="1"/>
  <c r="D184" i="1"/>
  <c r="H179" i="1"/>
  <c r="H168" i="1" s="1"/>
  <c r="H180" i="1"/>
  <c r="H181" i="1"/>
  <c r="H182" i="1"/>
  <c r="H178" i="1"/>
  <c r="H167" i="1" s="1"/>
  <c r="G179" i="1"/>
  <c r="G180" i="1"/>
  <c r="G156" i="1" s="1"/>
  <c r="G181" i="1"/>
  <c r="G157" i="1" s="1"/>
  <c r="G182" i="1"/>
  <c r="G158" i="1" s="1"/>
  <c r="G178" i="1"/>
  <c r="D190" i="1"/>
  <c r="D191" i="1"/>
  <c r="D192" i="1"/>
  <c r="D193" i="1"/>
  <c r="D189" i="1"/>
  <c r="E188" i="1"/>
  <c r="G188" i="1"/>
  <c r="H188" i="1"/>
  <c r="H160" i="1" s="1"/>
  <c r="D160" i="1" s="1"/>
  <c r="G35" i="1"/>
  <c r="G24" i="1" s="1"/>
  <c r="G36" i="1"/>
  <c r="G25" i="1" s="1"/>
  <c r="G37" i="1"/>
  <c r="G26" i="1" s="1"/>
  <c r="G38" i="1"/>
  <c r="G27" i="1" s="1"/>
  <c r="G34" i="1"/>
  <c r="G23" i="1" s="1"/>
  <c r="H35" i="1"/>
  <c r="H24" i="1" s="1"/>
  <c r="H36" i="1"/>
  <c r="H25" i="1" s="1"/>
  <c r="H37" i="1"/>
  <c r="H26" i="1" s="1"/>
  <c r="H38" i="1"/>
  <c r="H27" i="1" s="1"/>
  <c r="H39" i="1"/>
  <c r="H28" i="1" s="1"/>
  <c r="H34" i="1"/>
  <c r="E24" i="1"/>
  <c r="E12" i="1" s="1"/>
  <c r="E25" i="1"/>
  <c r="E13" i="1" s="1"/>
  <c r="E26" i="1"/>
  <c r="E14" i="1" s="1"/>
  <c r="E27" i="1"/>
  <c r="E15" i="1" s="1"/>
  <c r="F25" i="1"/>
  <c r="F13" i="1" s="1"/>
  <c r="F26" i="1"/>
  <c r="F14" i="1" s="1"/>
  <c r="F23" i="1"/>
  <c r="F11" i="1" s="1"/>
  <c r="D48" i="1"/>
  <c r="D37" i="1" s="1"/>
  <c r="D49" i="1"/>
  <c r="D38" i="1" s="1"/>
  <c r="D46" i="1"/>
  <c r="D35" i="1" s="1"/>
  <c r="G164" i="1" l="1"/>
  <c r="D164" i="1" s="1"/>
  <c r="G163" i="1"/>
  <c r="D163" i="1" s="1"/>
  <c r="H171" i="1"/>
  <c r="H147" i="1" s="1"/>
  <c r="H134" i="1" s="1"/>
  <c r="H158" i="1"/>
  <c r="D158" i="1" s="1"/>
  <c r="H170" i="1"/>
  <c r="H146" i="1" s="1"/>
  <c r="H157" i="1"/>
  <c r="D157" i="1" s="1"/>
  <c r="H169" i="1"/>
  <c r="H145" i="1" s="1"/>
  <c r="H156" i="1"/>
  <c r="D156" i="1" s="1"/>
  <c r="D172" i="1"/>
  <c r="G148" i="1"/>
  <c r="G135" i="1" s="1"/>
  <c r="D173" i="1"/>
  <c r="G17" i="1"/>
  <c r="D17" i="1" s="1"/>
  <c r="G170" i="1"/>
  <c r="D181" i="1"/>
  <c r="G169" i="1"/>
  <c r="D180" i="1"/>
  <c r="G16" i="1"/>
  <c r="G168" i="1"/>
  <c r="D168" i="1" s="1"/>
  <c r="D179" i="1"/>
  <c r="G167" i="1"/>
  <c r="D167" i="1" s="1"/>
  <c r="D178" i="1"/>
  <c r="G171" i="1"/>
  <c r="D182" i="1"/>
  <c r="D28" i="1"/>
  <c r="H16" i="1"/>
  <c r="D188" i="1"/>
  <c r="F24" i="1"/>
  <c r="F12" i="1" s="1"/>
  <c r="F10" i="1" s="1"/>
  <c r="H12" i="1"/>
  <c r="H14" i="1"/>
  <c r="E33" i="1"/>
  <c r="E23" i="1"/>
  <c r="D25" i="1"/>
  <c r="D27" i="1"/>
  <c r="D26" i="1"/>
  <c r="H15" i="1"/>
  <c r="H23" i="1"/>
  <c r="E177" i="1"/>
  <c r="H177" i="1"/>
  <c r="G177" i="1"/>
  <c r="D47" i="1"/>
  <c r="G153" i="1" l="1"/>
  <c r="G138" i="1" s="1"/>
  <c r="G155" i="1"/>
  <c r="H13" i="1"/>
  <c r="H149" i="1"/>
  <c r="H136" i="1" s="1"/>
  <c r="D136" i="1" s="1"/>
  <c r="H155" i="1"/>
  <c r="H154" i="1" s="1"/>
  <c r="D169" i="1"/>
  <c r="G145" i="1"/>
  <c r="D145" i="1" s="1"/>
  <c r="D171" i="1"/>
  <c r="G147" i="1"/>
  <c r="G134" i="1" s="1"/>
  <c r="D135" i="1"/>
  <c r="D148" i="1"/>
  <c r="D153" i="1"/>
  <c r="D170" i="1"/>
  <c r="G146" i="1"/>
  <c r="D146" i="1" s="1"/>
  <c r="G11" i="1"/>
  <c r="G14" i="1"/>
  <c r="D14" i="1" s="1"/>
  <c r="D23" i="1"/>
  <c r="E11" i="1"/>
  <c r="E10" i="1" s="1"/>
  <c r="D16" i="1"/>
  <c r="D44" i="1"/>
  <c r="D36" i="1"/>
  <c r="D33" i="1" s="1"/>
  <c r="G15" i="1"/>
  <c r="D15" i="1" s="1"/>
  <c r="G12" i="1"/>
  <c r="D12" i="1" s="1"/>
  <c r="D24" i="1"/>
  <c r="G13" i="1"/>
  <c r="D177" i="1"/>
  <c r="G166" i="1"/>
  <c r="G144" i="1" s="1"/>
  <c r="H166" i="1"/>
  <c r="H11" i="1"/>
  <c r="D149" i="1" l="1"/>
  <c r="D13" i="1"/>
  <c r="G133" i="1"/>
  <c r="G142" i="1"/>
  <c r="G154" i="1"/>
  <c r="D155" i="1"/>
  <c r="D154" i="1" s="1"/>
  <c r="D134" i="1"/>
  <c r="D147" i="1"/>
  <c r="G143" i="1"/>
  <c r="H32" i="1"/>
  <c r="H20" i="1" s="1"/>
  <c r="H138" i="1"/>
  <c r="D138" i="1" s="1"/>
  <c r="H144" i="1"/>
  <c r="D144" i="1" s="1"/>
  <c r="D11" i="1"/>
  <c r="D166" i="1"/>
  <c r="G33" i="1"/>
  <c r="F22" i="1"/>
  <c r="E22" i="1"/>
  <c r="G32" i="1" l="1"/>
  <c r="G20" i="1" s="1"/>
  <c r="D142" i="1"/>
  <c r="D143" i="1"/>
  <c r="G132" i="1"/>
  <c r="H33" i="1"/>
  <c r="H143" i="1"/>
  <c r="H133" i="1"/>
  <c r="H132" i="1" s="1"/>
  <c r="H22" i="1"/>
  <c r="D32" i="1"/>
  <c r="D22" i="1" s="1"/>
  <c r="D20" i="1"/>
  <c r="D10" i="1" s="1"/>
  <c r="H10" i="1"/>
  <c r="D133" i="1" l="1"/>
  <c r="D132" i="1" s="1"/>
  <c r="G10" i="1"/>
  <c r="G22" i="1" l="1"/>
</calcChain>
</file>

<file path=xl/sharedStrings.xml><?xml version="1.0" encoding="utf-8"?>
<sst xmlns="http://schemas.openxmlformats.org/spreadsheetml/2006/main" count="114" uniqueCount="67">
  <si>
    <t>№ п/п</t>
  </si>
  <si>
    <t>Наименование направления, раздела, мероприятия</t>
  </si>
  <si>
    <t>Период реализации мероприятий (годы)</t>
  </si>
  <si>
    <t>Объем финансовых ресурсов, тыс.рублей</t>
  </si>
  <si>
    <t>Ответственный исполнитель, соисполнители, участники</t>
  </si>
  <si>
    <t>Всего</t>
  </si>
  <si>
    <t>в том числе средства:</t>
  </si>
  <si>
    <t>окружного бюджета</t>
  </si>
  <si>
    <t>районного бюджета</t>
  </si>
  <si>
    <t>бюджета поселений</t>
  </si>
  <si>
    <t>прочих внебюджетных источников</t>
  </si>
  <si>
    <t>Управление промышленной и сельскохозяйственной политики Администрации МО Билибинский муниципальный район</t>
  </si>
  <si>
    <t>Всего по Муниципальной программе</t>
  </si>
  <si>
    <t>1.1.</t>
  </si>
  <si>
    <t>1.1.1.</t>
  </si>
  <si>
    <t>2.1.</t>
  </si>
  <si>
    <t>2.1.1.</t>
  </si>
  <si>
    <t>1.1.2.</t>
  </si>
  <si>
    <t>Подпрограмма 1. «Развитие пищевой и перерабатывающей промышленности»</t>
  </si>
  <si>
    <t xml:space="preserve">Подпрограмма «Развитие пищевой и перерабатывающей промышленности» </t>
  </si>
  <si>
    <t xml:space="preserve">Субсидия предприятиям, осуществляющим деятельность в сфере сельхозпроизводства на приобретение товаров и услуг
</t>
  </si>
  <si>
    <t>Подпрограмма 2. «Развитие отрасли животноводства, переработки и реализации продукции животноводства»</t>
  </si>
  <si>
    <t xml:space="preserve">Подпрограмма «Развитие отрасли животноводства, переработки и реализации продукции животноводства»
</t>
  </si>
  <si>
    <t xml:space="preserve">Основное мероприятие:
«Обеспечение проведения противоэпизоотических мероприятий»
</t>
  </si>
  <si>
    <t>Подпрограмма 3. «Организация и проведение культурно-массовых и спортивно-массовых мероприятий оленеводов»</t>
  </si>
  <si>
    <t xml:space="preserve">Подпрограмма «Организация и проведение культурно-массовых и спортивно-массовых мероприятий оленеводов»
</t>
  </si>
  <si>
    <t xml:space="preserve">Субсидия на финансовую поддержку производства мясной и молочной продукции (иные бюджетные ассигнования)
</t>
  </si>
  <si>
    <t>1.1.3.</t>
  </si>
  <si>
    <t>1.1.4.</t>
  </si>
  <si>
    <t>2.1.2.</t>
  </si>
  <si>
    <t>Субсидия предприятиям, осуществляющим деятельность в сфере сельхозтоваропроизводства на приобретение товаров и услуг (Иные бюджетные ассигнования)нужд</t>
  </si>
  <si>
    <t>Мероприятия в сфере культуры (Выплаты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полномочий)</t>
  </si>
  <si>
    <t>Мероприятия в сфере культуры (Закупка товаров, работ и услуг для обеспечения государственных (муниципальных) нужд)</t>
  </si>
  <si>
    <t>Расходы на проведение спортивных мероприятий (Социальное обеспечение и иные выплаты)</t>
  </si>
  <si>
    <t>3.1.</t>
  </si>
  <si>
    <t xml:space="preserve">Основное мероприятие:
«Организация и проведение праздничных мероприятий»
</t>
  </si>
  <si>
    <t xml:space="preserve">Основное мероприятие:
«Организация и проведение отраслевых соревнований»
</t>
  </si>
  <si>
    <t>3.1.1.</t>
  </si>
  <si>
    <t>3.2.</t>
  </si>
  <si>
    <t>3.2.1.</t>
  </si>
  <si>
    <t>3.2.2.</t>
  </si>
  <si>
    <t>3.2.3.</t>
  </si>
  <si>
    <t xml:space="preserve">Ресурсное обеспечение Муниципальной программы
«Развитие агропромышленного комплекса Билибинского муниципального района»
</t>
  </si>
  <si>
    <t>1.2.</t>
  </si>
  <si>
    <t>1.2.1.</t>
  </si>
  <si>
    <t xml:space="preserve">Основное мероприятие:
«Возмещение затрат на производство пищевой продукции»
</t>
  </si>
  <si>
    <t xml:space="preserve">Прочие мероприятия (Закупка товаров, работ и услуг для обеспечения государственных (муниципальных) нужд)
</t>
  </si>
  <si>
    <t xml:space="preserve">Основное мероприятие:
«Содействие развитию пищевой и перерабатывающей промышленности»
</t>
  </si>
  <si>
    <t>Расходы на закупку, доставку, монтаж оборудования для пищевой и перерабатывающей промышленности  (Закупка товаров, работ и услуг для обеспечения государственных (муниципальных) нужд)</t>
  </si>
  <si>
    <t>Организация проведения по предупреждению и ликвидации болезней животных, их лечению, отлову и содержанию безнадзорных животных, защите населения от болезней, общих для человека и животных (Закупка товаров, работ и услуг для обеспечения государственных (муниципальных) нужд</t>
  </si>
  <si>
    <t xml:space="preserve">Приложение
к Постановлению Администрации муниципального образования Билибинский муниципальный район
от «____» _______________ 2024  года № ______      
</t>
  </si>
  <si>
    <t>2016-2025</t>
  </si>
  <si>
    <t>1.2.2.</t>
  </si>
  <si>
    <t xml:space="preserve">«Приложение  2                                                          
к Муниципальной  программе «Развитие агропромышленного комплекса Билибинского муниципального района»
</t>
  </si>
  <si>
    <t>».</t>
  </si>
  <si>
    <t>1.1.5.</t>
  </si>
  <si>
    <t>1.1.6.</t>
  </si>
  <si>
    <t>1.1.7.</t>
  </si>
  <si>
    <t>Расходы на финансовую поддержку производства мясной и молочной продукции (софинансирование обязательств за счет местного бюджета) (Закупка товаров, работ и услуг для обеспечения государственных (муниципальных) нужд)</t>
  </si>
  <si>
    <t>1.1.8.</t>
  </si>
  <si>
    <t>Мероприятия в сфере культуры (Социальное обеспечение и иные выплаты населению)</t>
  </si>
  <si>
    <t>Субсидия на возмещение затрат при реализации молочной продукции местных товаропроизводителей в сельской местности (иные бюджетные ассигнования)</t>
  </si>
  <si>
    <t>Субсидия организациям пищевой промышленности, производящим молочную продукцию, на возмещение затрат, связанных с проведением ремонтных работ (иные бюджетные ассигнования)</t>
  </si>
  <si>
    <t>Субсидия организациям пищевой промышленности, производящим безалкогольную продукцию, на возмещение затрат, связанных с проведением ремонтных работ (иные бюджетные ассигнования)</t>
  </si>
  <si>
    <t xml:space="preserve">Расходы на финансовую поддержку производства социально-значимых видов хлеба (иные бюджетные ассигнования)
</t>
  </si>
  <si>
    <t>Субсидия организациям пищевой промышленности, производящим молочную продукцию, полуфабрикаты и готовые кулинарные изделия на возмещение затрат, связанных с проведением ремонтных работ (тные бюджетные ассигнования)</t>
  </si>
  <si>
    <t xml:space="preserve">Приложение
к Постановлению Администрации муниципального образования Билибинский муниципальный район
от « 19 » сентября 2025  года № 811     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</si>
</sst>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\ _₽_-;\-* #,##0.00\ _₽_-;_-* &quot;-&quot;??\ _₽_-;_-@_-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Calibri"/>
      <family val="2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4">
    <xf numFmtId="0" fontId="0" fillId="0" borderId="0" xfId="0"/>
    <xf numFmtId="0" fontId="4" fillId="0" borderId="0" xfId="0" applyFont="1"/>
    <xf numFmtId="0" fontId="8" fillId="0" borderId="0" xfId="0" applyFont="1"/>
    <xf numFmtId="2" fontId="8" fillId="2" borderId="0" xfId="0" applyNumberFormat="1" applyFont="1" applyFill="1"/>
    <xf numFmtId="0" fontId="9" fillId="0" borderId="0" xfId="0" applyFont="1"/>
    <xf numFmtId="0" fontId="10" fillId="0" borderId="0" xfId="0" applyFont="1"/>
    <xf numFmtId="2" fontId="8" fillId="0" borderId="0" xfId="0" applyNumberFormat="1" applyFont="1"/>
    <xf numFmtId="43" fontId="3" fillId="2" borderId="1" xfId="1" applyFont="1" applyFill="1" applyBorder="1" applyAlignment="1">
      <alignment horizontal="right" vertical="center" wrapText="1"/>
    </xf>
    <xf numFmtId="2" fontId="3" fillId="2" borderId="1" xfId="0" applyNumberFormat="1" applyFont="1" applyFill="1" applyBorder="1" applyAlignment="1">
      <alignment horizontal="right" vertical="center" wrapText="1"/>
    </xf>
    <xf numFmtId="43" fontId="2" fillId="2" borderId="1" xfId="1" applyFont="1" applyFill="1" applyBorder="1" applyAlignment="1">
      <alignment horizontal="right" vertical="center" wrapText="1"/>
    </xf>
    <xf numFmtId="2" fontId="2" fillId="2" borderId="1" xfId="0" applyNumberFormat="1" applyFont="1" applyFill="1" applyBorder="1" applyAlignment="1">
      <alignment horizontal="right" vertical="center" wrapText="1"/>
    </xf>
    <xf numFmtId="43" fontId="2" fillId="0" borderId="1" xfId="1" applyFont="1" applyBorder="1" applyAlignment="1">
      <alignment horizontal="right" vertical="center" wrapText="1"/>
    </xf>
    <xf numFmtId="2" fontId="2" fillId="0" borderId="1" xfId="0" applyNumberFormat="1" applyFont="1" applyBorder="1" applyAlignment="1">
      <alignment horizontal="right" vertical="center" wrapText="1"/>
    </xf>
    <xf numFmtId="43" fontId="8" fillId="0" borderId="0" xfId="0" applyNumberFormat="1" applyFont="1"/>
    <xf numFmtId="0" fontId="4" fillId="0" borderId="0" xfId="0" applyFont="1" applyAlignment="1">
      <alignment horizontal="right"/>
    </xf>
    <xf numFmtId="2" fontId="3" fillId="0" borderId="0" xfId="0" applyNumberFormat="1" applyFont="1"/>
    <xf numFmtId="43" fontId="9" fillId="0" borderId="0" xfId="0" applyNumberFormat="1" applyFont="1"/>
    <xf numFmtId="0" fontId="5" fillId="0" borderId="0" xfId="0" applyFont="1" applyAlignment="1">
      <alignment wrapText="1"/>
    </xf>
    <xf numFmtId="0" fontId="3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left" wrapText="1"/>
    </xf>
    <xf numFmtId="0" fontId="5" fillId="0" borderId="0" xfId="0" applyFont="1" applyAlignment="1">
      <alignment horizontal="left"/>
    </xf>
    <xf numFmtId="0" fontId="7" fillId="0" borderId="1" xfId="0" applyFont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" fontId="3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left" wrapText="1"/>
    </xf>
    <xf numFmtId="0" fontId="5" fillId="0" borderId="0" xfId="0" applyFont="1" applyAlignment="1">
      <alignment horizontal="left"/>
    </xf>
    <xf numFmtId="0" fontId="6" fillId="0" borderId="0" xfId="0" applyFont="1" applyAlignment="1">
      <alignment horizontal="center" wrapText="1"/>
    </xf>
    <xf numFmtId="0" fontId="6" fillId="0" borderId="0" xfId="0" applyFont="1" applyAlignment="1">
      <alignment horizont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88"/>
  <sheetViews>
    <sheetView tabSelected="1" view="pageBreakPreview" topLeftCell="A275" zoomScale="60" zoomScaleNormal="100" workbookViewId="0">
      <selection activeCell="H3" sqref="H3:I3"/>
    </sheetView>
  </sheetViews>
  <sheetFormatPr defaultColWidth="9.140625" defaultRowHeight="15" x14ac:dyDescent="0.25"/>
  <cols>
    <col min="1" max="1" width="7.42578125" style="1" customWidth="1"/>
    <col min="2" max="2" width="30.5703125" style="1" customWidth="1"/>
    <col min="3" max="3" width="11.5703125" style="1" customWidth="1"/>
    <col min="4" max="4" width="13" style="1" customWidth="1"/>
    <col min="5" max="5" width="12.7109375" style="1" customWidth="1"/>
    <col min="6" max="6" width="11.7109375" style="1" customWidth="1"/>
    <col min="7" max="7" width="12" style="1" customWidth="1"/>
    <col min="8" max="8" width="16.85546875" style="1" customWidth="1"/>
    <col min="9" max="9" width="34" style="1" customWidth="1"/>
    <col min="10" max="10" width="12" style="1" bestFit="1" customWidth="1"/>
    <col min="11" max="12" width="10.42578125" style="1" bestFit="1" customWidth="1"/>
    <col min="13" max="16384" width="9.140625" style="1"/>
  </cols>
  <sheetData>
    <row r="1" spans="1:11" ht="84.75" hidden="1" customHeight="1" x14ac:dyDescent="0.25">
      <c r="G1" s="40" t="s">
        <v>50</v>
      </c>
      <c r="H1" s="41"/>
      <c r="I1" s="41"/>
    </row>
    <row r="2" spans="1:11" ht="97.5" customHeight="1" x14ac:dyDescent="0.25">
      <c r="G2" s="17"/>
      <c r="H2" s="40" t="s">
        <v>66</v>
      </c>
      <c r="I2" s="41"/>
    </row>
    <row r="3" spans="1:11" ht="84.75" customHeight="1" x14ac:dyDescent="0.25">
      <c r="G3" s="17"/>
      <c r="H3" s="40" t="s">
        <v>53</v>
      </c>
      <c r="I3" s="41"/>
    </row>
    <row r="4" spans="1:11" ht="23.25" customHeight="1" x14ac:dyDescent="0.25">
      <c r="G4" s="21"/>
      <c r="H4" s="22"/>
      <c r="I4" s="22"/>
    </row>
    <row r="5" spans="1:11" ht="49.5" customHeight="1" x14ac:dyDescent="0.25">
      <c r="A5" s="42" t="s">
        <v>42</v>
      </c>
      <c r="B5" s="43"/>
      <c r="C5" s="43"/>
      <c r="D5" s="43"/>
      <c r="E5" s="43"/>
      <c r="F5" s="43"/>
      <c r="G5" s="43"/>
      <c r="H5" s="43"/>
      <c r="I5" s="43"/>
    </row>
    <row r="6" spans="1:11" ht="26.25" customHeight="1" x14ac:dyDescent="0.25">
      <c r="A6" s="39" t="s">
        <v>0</v>
      </c>
      <c r="B6" s="39" t="s">
        <v>1</v>
      </c>
      <c r="C6" s="39" t="s">
        <v>2</v>
      </c>
      <c r="D6" s="39" t="s">
        <v>3</v>
      </c>
      <c r="E6" s="39"/>
      <c r="F6" s="39"/>
      <c r="G6" s="39"/>
      <c r="H6" s="39"/>
      <c r="I6" s="39" t="s">
        <v>4</v>
      </c>
    </row>
    <row r="7" spans="1:11" x14ac:dyDescent="0.25">
      <c r="A7" s="39"/>
      <c r="B7" s="39"/>
      <c r="C7" s="39"/>
      <c r="D7" s="39" t="s">
        <v>5</v>
      </c>
      <c r="E7" s="39" t="s">
        <v>6</v>
      </c>
      <c r="F7" s="39"/>
      <c r="G7" s="39"/>
      <c r="H7" s="39"/>
      <c r="I7" s="39"/>
    </row>
    <row r="8" spans="1:11" ht="42.75" x14ac:dyDescent="0.25">
      <c r="A8" s="39"/>
      <c r="B8" s="39"/>
      <c r="C8" s="39"/>
      <c r="D8" s="39"/>
      <c r="E8" s="23" t="s">
        <v>7</v>
      </c>
      <c r="F8" s="23" t="s">
        <v>8</v>
      </c>
      <c r="G8" s="23" t="s">
        <v>9</v>
      </c>
      <c r="H8" s="23" t="s">
        <v>10</v>
      </c>
      <c r="I8" s="39"/>
    </row>
    <row r="9" spans="1:11" s="2" customFormat="1" ht="12.75" x14ac:dyDescent="0.2">
      <c r="A9" s="20">
        <v>1</v>
      </c>
      <c r="B9" s="20">
        <v>2</v>
      </c>
      <c r="C9" s="20">
        <v>3</v>
      </c>
      <c r="D9" s="20">
        <v>4</v>
      </c>
      <c r="E9" s="20">
        <v>5</v>
      </c>
      <c r="F9" s="20">
        <v>6</v>
      </c>
      <c r="G9" s="20">
        <v>7</v>
      </c>
      <c r="H9" s="20">
        <v>8</v>
      </c>
      <c r="I9" s="20">
        <v>9</v>
      </c>
    </row>
    <row r="10" spans="1:11" s="2" customFormat="1" ht="21" customHeight="1" x14ac:dyDescent="0.2">
      <c r="A10" s="29"/>
      <c r="B10" s="29" t="s">
        <v>12</v>
      </c>
      <c r="C10" s="20" t="s">
        <v>51</v>
      </c>
      <c r="D10" s="11">
        <f>SUM(D11:D20)</f>
        <v>286840.09999999998</v>
      </c>
      <c r="E10" s="11">
        <f>SUM(E11:E20)</f>
        <v>244583.69999999998</v>
      </c>
      <c r="F10" s="11">
        <f>SUM(F11:F20)</f>
        <v>42256.4</v>
      </c>
      <c r="G10" s="12">
        <f>SUM(G11:G20)</f>
        <v>0</v>
      </c>
      <c r="H10" s="12">
        <f>SUM(H11:H20)</f>
        <v>0</v>
      </c>
      <c r="I10" s="27"/>
      <c r="J10" s="6"/>
      <c r="K10" s="6"/>
    </row>
    <row r="11" spans="1:11" s="2" customFormat="1" ht="12.75" x14ac:dyDescent="0.2">
      <c r="A11" s="29"/>
      <c r="B11" s="29"/>
      <c r="C11" s="20">
        <v>2016</v>
      </c>
      <c r="D11" s="9">
        <f>E11+F11+G11+H11</f>
        <v>32250.9</v>
      </c>
      <c r="E11" s="11">
        <f t="shared" ref="E11:F20" si="0">E23+E167+E212</f>
        <v>26009.3</v>
      </c>
      <c r="F11" s="9">
        <f t="shared" si="0"/>
        <v>6241.6</v>
      </c>
      <c r="G11" s="12">
        <f t="shared" ref="G11:H17" si="1">G23+G167</f>
        <v>0</v>
      </c>
      <c r="H11" s="12">
        <f t="shared" si="1"/>
        <v>0</v>
      </c>
      <c r="I11" s="28"/>
      <c r="K11" s="6"/>
    </row>
    <row r="12" spans="1:11" s="2" customFormat="1" ht="12.75" x14ac:dyDescent="0.2">
      <c r="A12" s="29"/>
      <c r="B12" s="29"/>
      <c r="C12" s="20">
        <v>2017</v>
      </c>
      <c r="D12" s="9">
        <f t="shared" ref="D12:D19" si="2">E12+F12+G12+H12</f>
        <v>29780.199999999997</v>
      </c>
      <c r="E12" s="11">
        <f t="shared" si="0"/>
        <v>28704.6</v>
      </c>
      <c r="F12" s="9">
        <f t="shared" si="0"/>
        <v>1075.5999999999999</v>
      </c>
      <c r="G12" s="12">
        <f t="shared" si="1"/>
        <v>0</v>
      </c>
      <c r="H12" s="12">
        <f t="shared" si="1"/>
        <v>0</v>
      </c>
      <c r="I12" s="28"/>
    </row>
    <row r="13" spans="1:11" s="2" customFormat="1" ht="12.75" x14ac:dyDescent="0.2">
      <c r="A13" s="29"/>
      <c r="B13" s="29"/>
      <c r="C13" s="20">
        <v>2018</v>
      </c>
      <c r="D13" s="9">
        <f t="shared" si="2"/>
        <v>36317.699999999997</v>
      </c>
      <c r="E13" s="11">
        <f t="shared" si="0"/>
        <v>34709.699999999997</v>
      </c>
      <c r="F13" s="9">
        <f t="shared" si="0"/>
        <v>1608</v>
      </c>
      <c r="G13" s="12">
        <f t="shared" si="1"/>
        <v>0</v>
      </c>
      <c r="H13" s="12">
        <f t="shared" si="1"/>
        <v>0</v>
      </c>
      <c r="I13" s="28"/>
      <c r="J13" s="3"/>
    </row>
    <row r="14" spans="1:11" s="2" customFormat="1" ht="12.75" x14ac:dyDescent="0.2">
      <c r="A14" s="29"/>
      <c r="B14" s="29"/>
      <c r="C14" s="20">
        <v>2019</v>
      </c>
      <c r="D14" s="9">
        <f t="shared" si="2"/>
        <v>37729.799999999996</v>
      </c>
      <c r="E14" s="11">
        <f t="shared" si="0"/>
        <v>35359.599999999999</v>
      </c>
      <c r="F14" s="9">
        <f t="shared" si="0"/>
        <v>2370.1999999999998</v>
      </c>
      <c r="G14" s="12">
        <f t="shared" si="1"/>
        <v>0</v>
      </c>
      <c r="H14" s="12">
        <f t="shared" si="1"/>
        <v>0</v>
      </c>
      <c r="I14" s="28"/>
      <c r="J14" s="3"/>
    </row>
    <row r="15" spans="1:11" s="2" customFormat="1" ht="12.75" x14ac:dyDescent="0.2">
      <c r="A15" s="29"/>
      <c r="B15" s="29"/>
      <c r="C15" s="20">
        <v>2020</v>
      </c>
      <c r="D15" s="9">
        <f t="shared" si="2"/>
        <v>23702.3</v>
      </c>
      <c r="E15" s="11">
        <f t="shared" si="0"/>
        <v>22692.2</v>
      </c>
      <c r="F15" s="9">
        <f t="shared" si="0"/>
        <v>1010.1</v>
      </c>
      <c r="G15" s="12">
        <f t="shared" si="1"/>
        <v>0</v>
      </c>
      <c r="H15" s="12">
        <f t="shared" si="1"/>
        <v>0</v>
      </c>
      <c r="I15" s="28"/>
      <c r="J15" s="3"/>
    </row>
    <row r="16" spans="1:11" s="2" customFormat="1" ht="12.75" x14ac:dyDescent="0.2">
      <c r="A16" s="29"/>
      <c r="B16" s="29"/>
      <c r="C16" s="20">
        <v>2021</v>
      </c>
      <c r="D16" s="9">
        <f t="shared" si="2"/>
        <v>29948</v>
      </c>
      <c r="E16" s="11">
        <f t="shared" si="0"/>
        <v>28813.4</v>
      </c>
      <c r="F16" s="9">
        <f t="shared" si="0"/>
        <v>1134.5999999999999</v>
      </c>
      <c r="G16" s="12">
        <f t="shared" si="1"/>
        <v>0</v>
      </c>
      <c r="H16" s="12">
        <f t="shared" si="1"/>
        <v>0</v>
      </c>
      <c r="I16" s="28"/>
      <c r="J16" s="3"/>
    </row>
    <row r="17" spans="1:12" s="2" customFormat="1" ht="12.75" x14ac:dyDescent="0.2">
      <c r="A17" s="29"/>
      <c r="B17" s="29"/>
      <c r="C17" s="20">
        <v>2022</v>
      </c>
      <c r="D17" s="9">
        <f t="shared" si="2"/>
        <v>36358.199999999997</v>
      </c>
      <c r="E17" s="11">
        <f t="shared" si="0"/>
        <v>28910.400000000001</v>
      </c>
      <c r="F17" s="9">
        <f t="shared" si="0"/>
        <v>7447.7999999999993</v>
      </c>
      <c r="G17" s="12">
        <f t="shared" si="1"/>
        <v>0</v>
      </c>
      <c r="H17" s="12">
        <f t="shared" si="1"/>
        <v>0</v>
      </c>
      <c r="I17" s="28"/>
      <c r="J17" s="3"/>
    </row>
    <row r="18" spans="1:12" s="2" customFormat="1" ht="12.75" x14ac:dyDescent="0.2">
      <c r="A18" s="29"/>
      <c r="B18" s="29"/>
      <c r="C18" s="20">
        <v>2023</v>
      </c>
      <c r="D18" s="11">
        <f t="shared" si="2"/>
        <v>19663.2</v>
      </c>
      <c r="E18" s="11">
        <f t="shared" si="0"/>
        <v>16866.7</v>
      </c>
      <c r="F18" s="11">
        <f t="shared" si="0"/>
        <v>2796.5</v>
      </c>
      <c r="G18" s="12">
        <f t="shared" ref="G18:H20" si="3">G30+G174+G219</f>
        <v>0</v>
      </c>
      <c r="H18" s="12">
        <f t="shared" si="3"/>
        <v>0</v>
      </c>
      <c r="I18" s="28"/>
      <c r="J18" s="3"/>
    </row>
    <row r="19" spans="1:12" s="2" customFormat="1" ht="12.75" x14ac:dyDescent="0.2">
      <c r="A19" s="29"/>
      <c r="B19" s="29"/>
      <c r="C19" s="20">
        <v>2024</v>
      </c>
      <c r="D19" s="11">
        <f t="shared" si="2"/>
        <v>19555.099999999999</v>
      </c>
      <c r="E19" s="11">
        <f t="shared" si="0"/>
        <v>11570.8</v>
      </c>
      <c r="F19" s="11">
        <f t="shared" si="0"/>
        <v>7984.2999999999993</v>
      </c>
      <c r="G19" s="12">
        <f t="shared" si="3"/>
        <v>0</v>
      </c>
      <c r="H19" s="12">
        <f t="shared" si="3"/>
        <v>0</v>
      </c>
      <c r="I19" s="28"/>
      <c r="J19" s="3"/>
      <c r="K19" s="13"/>
    </row>
    <row r="20" spans="1:12" s="2" customFormat="1" ht="12.75" x14ac:dyDescent="0.2">
      <c r="A20" s="29"/>
      <c r="B20" s="29"/>
      <c r="C20" s="20">
        <v>2025</v>
      </c>
      <c r="D20" s="11">
        <f t="shared" ref="D20" si="4">E20+F20+G20+H20</f>
        <v>21534.7</v>
      </c>
      <c r="E20" s="11">
        <f t="shared" si="0"/>
        <v>10947</v>
      </c>
      <c r="F20" s="11">
        <f>F32+F176+F221</f>
        <v>10587.7</v>
      </c>
      <c r="G20" s="12">
        <f t="shared" si="3"/>
        <v>0</v>
      </c>
      <c r="H20" s="12">
        <f t="shared" si="3"/>
        <v>0</v>
      </c>
      <c r="I20" s="30"/>
      <c r="K20" s="13"/>
    </row>
    <row r="21" spans="1:12" s="2" customFormat="1" ht="14.25" customHeight="1" x14ac:dyDescent="0.2">
      <c r="A21" s="31" t="s">
        <v>18</v>
      </c>
      <c r="B21" s="32"/>
      <c r="C21" s="32"/>
      <c r="D21" s="32"/>
      <c r="E21" s="32"/>
      <c r="F21" s="32"/>
      <c r="G21" s="32"/>
      <c r="H21" s="32"/>
      <c r="I21" s="33"/>
    </row>
    <row r="22" spans="1:12" s="4" customFormat="1" ht="17.25" customHeight="1" x14ac:dyDescent="0.2">
      <c r="A22" s="29">
        <v>1</v>
      </c>
      <c r="B22" s="29" t="s">
        <v>19</v>
      </c>
      <c r="C22" s="20" t="s">
        <v>51</v>
      </c>
      <c r="D22" s="11">
        <f>SUM(D23:D32)</f>
        <v>269338.79999999993</v>
      </c>
      <c r="E22" s="9">
        <f>SUM(E23:E32)</f>
        <v>235198.69999999998</v>
      </c>
      <c r="F22" s="11">
        <f>SUM(F23:F32)</f>
        <v>34140.1</v>
      </c>
      <c r="G22" s="10">
        <f>SUM(G23:G32)</f>
        <v>0</v>
      </c>
      <c r="H22" s="10">
        <f>SUM(H23:H32)</f>
        <v>0</v>
      </c>
      <c r="I22" s="34" t="s">
        <v>11</v>
      </c>
    </row>
    <row r="23" spans="1:12" s="4" customFormat="1" ht="12.75" x14ac:dyDescent="0.2">
      <c r="A23" s="29"/>
      <c r="B23" s="29"/>
      <c r="C23" s="20">
        <v>2016</v>
      </c>
      <c r="D23" s="9">
        <f>SUM(E23:H23)</f>
        <v>31062</v>
      </c>
      <c r="E23" s="9">
        <f t="shared" ref="E23:H29" si="5">E34</f>
        <v>24820.399999999998</v>
      </c>
      <c r="F23" s="9">
        <f t="shared" si="5"/>
        <v>6241.6</v>
      </c>
      <c r="G23" s="10">
        <f t="shared" si="5"/>
        <v>0</v>
      </c>
      <c r="H23" s="10">
        <f t="shared" si="5"/>
        <v>0</v>
      </c>
      <c r="I23" s="35"/>
    </row>
    <row r="24" spans="1:12" s="4" customFormat="1" ht="12.75" x14ac:dyDescent="0.2">
      <c r="A24" s="29"/>
      <c r="B24" s="29"/>
      <c r="C24" s="20">
        <v>2017</v>
      </c>
      <c r="D24" s="9">
        <f t="shared" ref="D24:D29" si="6">E24+F24+G24+H24</f>
        <v>27549.599999999999</v>
      </c>
      <c r="E24" s="9">
        <f t="shared" si="5"/>
        <v>27274</v>
      </c>
      <c r="F24" s="9">
        <f t="shared" si="5"/>
        <v>275.60000000000002</v>
      </c>
      <c r="G24" s="10">
        <f t="shared" si="5"/>
        <v>0</v>
      </c>
      <c r="H24" s="10">
        <f t="shared" si="5"/>
        <v>0</v>
      </c>
      <c r="I24" s="35"/>
    </row>
    <row r="25" spans="1:12" s="4" customFormat="1" ht="12.75" x14ac:dyDescent="0.2">
      <c r="A25" s="29"/>
      <c r="B25" s="29"/>
      <c r="C25" s="20">
        <v>2018</v>
      </c>
      <c r="D25" s="9">
        <f t="shared" si="6"/>
        <v>33552.199999999997</v>
      </c>
      <c r="E25" s="9">
        <f t="shared" si="5"/>
        <v>33216.699999999997</v>
      </c>
      <c r="F25" s="9">
        <f t="shared" si="5"/>
        <v>335.5</v>
      </c>
      <c r="G25" s="10">
        <f t="shared" si="5"/>
        <v>0</v>
      </c>
      <c r="H25" s="10">
        <f t="shared" si="5"/>
        <v>0</v>
      </c>
      <c r="I25" s="35"/>
    </row>
    <row r="26" spans="1:12" s="4" customFormat="1" ht="12.75" x14ac:dyDescent="0.2">
      <c r="A26" s="29"/>
      <c r="B26" s="29"/>
      <c r="C26" s="20">
        <v>2019</v>
      </c>
      <c r="D26" s="9">
        <f t="shared" si="6"/>
        <v>34213.699999999997</v>
      </c>
      <c r="E26" s="9">
        <f t="shared" si="5"/>
        <v>33871.5</v>
      </c>
      <c r="F26" s="9">
        <f t="shared" si="5"/>
        <v>342.2</v>
      </c>
      <c r="G26" s="10">
        <f t="shared" si="5"/>
        <v>0</v>
      </c>
      <c r="H26" s="10">
        <f t="shared" si="5"/>
        <v>0</v>
      </c>
      <c r="I26" s="35"/>
    </row>
    <row r="27" spans="1:12" s="4" customFormat="1" ht="12.75" x14ac:dyDescent="0.2">
      <c r="A27" s="29"/>
      <c r="B27" s="29"/>
      <c r="C27" s="20">
        <v>2020</v>
      </c>
      <c r="D27" s="9">
        <f t="shared" si="6"/>
        <v>21010.1</v>
      </c>
      <c r="E27" s="9">
        <f t="shared" si="5"/>
        <v>20800</v>
      </c>
      <c r="F27" s="9">
        <f t="shared" si="5"/>
        <v>210.1</v>
      </c>
      <c r="G27" s="10">
        <f t="shared" si="5"/>
        <v>0</v>
      </c>
      <c r="H27" s="10">
        <f t="shared" si="5"/>
        <v>0</v>
      </c>
      <c r="I27" s="35"/>
    </row>
    <row r="28" spans="1:12" s="4" customFormat="1" ht="12.75" x14ac:dyDescent="0.2">
      <c r="A28" s="29"/>
      <c r="B28" s="29"/>
      <c r="C28" s="20">
        <v>2021</v>
      </c>
      <c r="D28" s="9">
        <f t="shared" si="6"/>
        <v>27255.8</v>
      </c>
      <c r="E28" s="9">
        <f>E39</f>
        <v>26921.200000000001</v>
      </c>
      <c r="F28" s="9">
        <f>F39</f>
        <v>334.6</v>
      </c>
      <c r="G28" s="10">
        <f t="shared" si="5"/>
        <v>0</v>
      </c>
      <c r="H28" s="10">
        <f t="shared" ref="H28" si="7">H39</f>
        <v>0</v>
      </c>
      <c r="I28" s="35"/>
    </row>
    <row r="29" spans="1:12" s="4" customFormat="1" ht="12.75" x14ac:dyDescent="0.2">
      <c r="A29" s="29"/>
      <c r="B29" s="29"/>
      <c r="C29" s="20">
        <v>2022</v>
      </c>
      <c r="D29" s="9">
        <f t="shared" si="6"/>
        <v>35379.300000000003</v>
      </c>
      <c r="E29" s="9">
        <f>E40</f>
        <v>28910.400000000001</v>
      </c>
      <c r="F29" s="9">
        <f>F40</f>
        <v>6468.9</v>
      </c>
      <c r="G29" s="10">
        <f t="shared" si="5"/>
        <v>0</v>
      </c>
      <c r="H29" s="10">
        <f t="shared" ref="H29" si="8">H40</f>
        <v>0</v>
      </c>
      <c r="I29" s="35"/>
    </row>
    <row r="30" spans="1:12" s="4" customFormat="1" ht="12.75" x14ac:dyDescent="0.2">
      <c r="A30" s="29"/>
      <c r="B30" s="29"/>
      <c r="C30" s="20">
        <v>2023</v>
      </c>
      <c r="D30" s="9">
        <f>E30+F30+G30+H30</f>
        <v>18954.8</v>
      </c>
      <c r="E30" s="9">
        <f t="shared" ref="E30:F32" si="9">E41+E140</f>
        <v>16866.7</v>
      </c>
      <c r="F30" s="9">
        <f t="shared" si="9"/>
        <v>2088.1</v>
      </c>
      <c r="G30" s="10">
        <f t="shared" ref="G30:H30" si="10">G41+G140</f>
        <v>0</v>
      </c>
      <c r="H30" s="10">
        <f t="shared" si="10"/>
        <v>0</v>
      </c>
      <c r="I30" s="35"/>
    </row>
    <row r="31" spans="1:12" s="4" customFormat="1" ht="12.75" x14ac:dyDescent="0.2">
      <c r="A31" s="29"/>
      <c r="B31" s="29"/>
      <c r="C31" s="20">
        <v>2024</v>
      </c>
      <c r="D31" s="9">
        <f>E31+F31+G31+H31</f>
        <v>19055.199999999997</v>
      </c>
      <c r="E31" s="9">
        <f t="shared" si="9"/>
        <v>11570.8</v>
      </c>
      <c r="F31" s="9">
        <f t="shared" si="9"/>
        <v>7484.4</v>
      </c>
      <c r="G31" s="10">
        <f>G42+G141</f>
        <v>0</v>
      </c>
      <c r="H31" s="10">
        <f>H42+H141</f>
        <v>0</v>
      </c>
      <c r="I31" s="35"/>
      <c r="K31" s="16"/>
      <c r="L31" s="16"/>
    </row>
    <row r="32" spans="1:12" s="4" customFormat="1" ht="16.5" customHeight="1" x14ac:dyDescent="0.2">
      <c r="A32" s="29"/>
      <c r="B32" s="29"/>
      <c r="C32" s="20">
        <v>2025</v>
      </c>
      <c r="D32" s="9">
        <f>E32+F32+G32+H32</f>
        <v>21306.1</v>
      </c>
      <c r="E32" s="9">
        <f t="shared" si="9"/>
        <v>10947</v>
      </c>
      <c r="F32" s="9">
        <f t="shared" si="9"/>
        <v>10359.1</v>
      </c>
      <c r="G32" s="10">
        <f>G43+G142</f>
        <v>0</v>
      </c>
      <c r="H32" s="10">
        <f>H43+H142</f>
        <v>0</v>
      </c>
      <c r="I32" s="36"/>
      <c r="K32" s="16"/>
    </row>
    <row r="33" spans="1:10" s="2" customFormat="1" ht="16.5" customHeight="1" x14ac:dyDescent="0.2">
      <c r="A33" s="37" t="s">
        <v>13</v>
      </c>
      <c r="B33" s="29" t="s">
        <v>45</v>
      </c>
      <c r="C33" s="20" t="s">
        <v>51</v>
      </c>
      <c r="D33" s="9">
        <f>SUM(D34:D43)</f>
        <v>262634.79999999993</v>
      </c>
      <c r="E33" s="9">
        <f t="shared" ref="E33:H33" si="11">SUM(E34:E43)</f>
        <v>235198.69999999998</v>
      </c>
      <c r="F33" s="9">
        <f>SUM(F34:F43)</f>
        <v>32740.1</v>
      </c>
      <c r="G33" s="10">
        <f t="shared" si="11"/>
        <v>0</v>
      </c>
      <c r="H33" s="10">
        <f t="shared" si="11"/>
        <v>0</v>
      </c>
      <c r="I33" s="27" t="s">
        <v>11</v>
      </c>
      <c r="J33" s="13"/>
    </row>
    <row r="34" spans="1:10" s="2" customFormat="1" ht="12.75" x14ac:dyDescent="0.2">
      <c r="A34" s="37"/>
      <c r="B34" s="29"/>
      <c r="C34" s="19">
        <v>2016</v>
      </c>
      <c r="D34" s="7">
        <f t="shared" ref="D34:F41" si="12">D45+D56+D67+D122</f>
        <v>31062</v>
      </c>
      <c r="E34" s="7">
        <f t="shared" si="12"/>
        <v>24820.399999999998</v>
      </c>
      <c r="F34" s="7">
        <f t="shared" si="12"/>
        <v>6241.6</v>
      </c>
      <c r="G34" s="8">
        <f>G45</f>
        <v>0</v>
      </c>
      <c r="H34" s="8">
        <f>H45</f>
        <v>0</v>
      </c>
      <c r="I34" s="28"/>
    </row>
    <row r="35" spans="1:10" s="2" customFormat="1" ht="12.75" x14ac:dyDescent="0.2">
      <c r="A35" s="37"/>
      <c r="B35" s="29"/>
      <c r="C35" s="19">
        <v>2017</v>
      </c>
      <c r="D35" s="7">
        <f t="shared" si="12"/>
        <v>27549.599999999999</v>
      </c>
      <c r="E35" s="7">
        <f t="shared" si="12"/>
        <v>27274</v>
      </c>
      <c r="F35" s="7">
        <f t="shared" si="12"/>
        <v>275.60000000000002</v>
      </c>
      <c r="G35" s="8">
        <f t="shared" ref="G35:G38" si="13">G46</f>
        <v>0</v>
      </c>
      <c r="H35" s="8">
        <f>H46</f>
        <v>0</v>
      </c>
      <c r="I35" s="28"/>
    </row>
    <row r="36" spans="1:10" s="2" customFormat="1" ht="12.75" x14ac:dyDescent="0.2">
      <c r="A36" s="37"/>
      <c r="B36" s="29"/>
      <c r="C36" s="19">
        <v>2018</v>
      </c>
      <c r="D36" s="7">
        <f t="shared" si="12"/>
        <v>33552.199999999997</v>
      </c>
      <c r="E36" s="7">
        <f t="shared" si="12"/>
        <v>33216.699999999997</v>
      </c>
      <c r="F36" s="7">
        <f t="shared" si="12"/>
        <v>335.5</v>
      </c>
      <c r="G36" s="8">
        <f t="shared" si="13"/>
        <v>0</v>
      </c>
      <c r="H36" s="8">
        <f>H47</f>
        <v>0</v>
      </c>
      <c r="I36" s="28"/>
    </row>
    <row r="37" spans="1:10" s="2" customFormat="1" ht="12.75" x14ac:dyDescent="0.2">
      <c r="A37" s="37"/>
      <c r="B37" s="29"/>
      <c r="C37" s="19">
        <v>2019</v>
      </c>
      <c r="D37" s="7">
        <f t="shared" si="12"/>
        <v>34213.699999999997</v>
      </c>
      <c r="E37" s="7">
        <f t="shared" si="12"/>
        <v>33871.5</v>
      </c>
      <c r="F37" s="7">
        <f t="shared" si="12"/>
        <v>342.2</v>
      </c>
      <c r="G37" s="8">
        <f t="shared" si="13"/>
        <v>0</v>
      </c>
      <c r="H37" s="8">
        <f>H48</f>
        <v>0</v>
      </c>
      <c r="I37" s="28"/>
    </row>
    <row r="38" spans="1:10" s="2" customFormat="1" ht="12.75" x14ac:dyDescent="0.2">
      <c r="A38" s="37"/>
      <c r="B38" s="29"/>
      <c r="C38" s="19">
        <v>2020</v>
      </c>
      <c r="D38" s="7">
        <f t="shared" si="12"/>
        <v>21010.1</v>
      </c>
      <c r="E38" s="7">
        <f t="shared" si="12"/>
        <v>20800</v>
      </c>
      <c r="F38" s="7">
        <f t="shared" si="12"/>
        <v>210.1</v>
      </c>
      <c r="G38" s="8">
        <f t="shared" si="13"/>
        <v>0</v>
      </c>
      <c r="H38" s="8">
        <f>H49</f>
        <v>0</v>
      </c>
      <c r="I38" s="28"/>
    </row>
    <row r="39" spans="1:10" s="2" customFormat="1" ht="12.75" x14ac:dyDescent="0.2">
      <c r="A39" s="37"/>
      <c r="B39" s="29"/>
      <c r="C39" s="19">
        <v>2021</v>
      </c>
      <c r="D39" s="7">
        <f t="shared" si="12"/>
        <v>27255.8</v>
      </c>
      <c r="E39" s="7">
        <f t="shared" si="12"/>
        <v>26921.200000000001</v>
      </c>
      <c r="F39" s="7">
        <f t="shared" si="12"/>
        <v>334.6</v>
      </c>
      <c r="G39" s="8">
        <f>G50+G61</f>
        <v>0</v>
      </c>
      <c r="H39" s="8">
        <f>H54</f>
        <v>0</v>
      </c>
      <c r="I39" s="28"/>
    </row>
    <row r="40" spans="1:10" s="2" customFormat="1" ht="12.75" x14ac:dyDescent="0.2">
      <c r="A40" s="37"/>
      <c r="B40" s="29"/>
      <c r="C40" s="19">
        <v>2022</v>
      </c>
      <c r="D40" s="7">
        <f t="shared" si="12"/>
        <v>35379.300000000003</v>
      </c>
      <c r="E40" s="7">
        <f t="shared" si="12"/>
        <v>28910.400000000001</v>
      </c>
      <c r="F40" s="7">
        <f t="shared" si="12"/>
        <v>6468.9</v>
      </c>
      <c r="G40" s="8">
        <f>G51+G62</f>
        <v>0</v>
      </c>
      <c r="H40" s="8">
        <f>H165</f>
        <v>0</v>
      </c>
      <c r="I40" s="28"/>
    </row>
    <row r="41" spans="1:10" s="2" customFormat="1" ht="12.75" x14ac:dyDescent="0.2">
      <c r="A41" s="37"/>
      <c r="B41" s="29"/>
      <c r="C41" s="19">
        <v>2023</v>
      </c>
      <c r="D41" s="7">
        <f t="shared" si="12"/>
        <v>18954.8</v>
      </c>
      <c r="E41" s="7">
        <f t="shared" si="12"/>
        <v>16866.7</v>
      </c>
      <c r="F41" s="8">
        <f t="shared" si="12"/>
        <v>2088.1</v>
      </c>
      <c r="G41" s="8">
        <f>G52+G63</f>
        <v>0</v>
      </c>
      <c r="H41" s="8">
        <f>H165</f>
        <v>0</v>
      </c>
      <c r="I41" s="28"/>
    </row>
    <row r="42" spans="1:10" s="2" customFormat="1" ht="12.75" x14ac:dyDescent="0.2">
      <c r="A42" s="37"/>
      <c r="B42" s="29"/>
      <c r="C42" s="19">
        <v>2024</v>
      </c>
      <c r="D42" s="7">
        <f>D53+D64+D75+D97+D108+D130</f>
        <v>17655.2</v>
      </c>
      <c r="E42" s="7">
        <f>E53+E64+E75+E97+E108+E130</f>
        <v>11570.8</v>
      </c>
      <c r="F42" s="7">
        <f>F53+F64+F75+F97+F108+F130</f>
        <v>6084.4</v>
      </c>
      <c r="G42" s="8">
        <f t="shared" ref="G42:H42" si="14">G53+G64+G75+G97+G108+G130</f>
        <v>0</v>
      </c>
      <c r="H42" s="8">
        <f t="shared" si="14"/>
        <v>0</v>
      </c>
      <c r="I42" s="28"/>
    </row>
    <row r="43" spans="1:10" s="2" customFormat="1" ht="12.75" x14ac:dyDescent="0.2">
      <c r="A43" s="37"/>
      <c r="B43" s="29"/>
      <c r="C43" s="19">
        <v>2025</v>
      </c>
      <c r="D43" s="7">
        <f>D54+D65+D76+D87+D98+D131</f>
        <v>16002.1</v>
      </c>
      <c r="E43" s="7">
        <f>E54+E65+E76+E87+E98+E131</f>
        <v>10947</v>
      </c>
      <c r="F43" s="7">
        <f>F54+F65+F76+F87+F98+F109+F120+F131</f>
        <v>10359.1</v>
      </c>
      <c r="G43" s="8">
        <f t="shared" ref="G43:H43" si="15">G54+G65+G76+G87+G98+G131</f>
        <v>0</v>
      </c>
      <c r="H43" s="8">
        <f t="shared" si="15"/>
        <v>0</v>
      </c>
      <c r="I43" s="30"/>
    </row>
    <row r="44" spans="1:10" s="2" customFormat="1" ht="14.25" customHeight="1" x14ac:dyDescent="0.2">
      <c r="A44" s="37" t="s">
        <v>14</v>
      </c>
      <c r="B44" s="37" t="s">
        <v>64</v>
      </c>
      <c r="C44" s="19" t="s">
        <v>51</v>
      </c>
      <c r="D44" s="7">
        <f>SUM(D45:D54)</f>
        <v>213862.09999999998</v>
      </c>
      <c r="E44" s="7">
        <f t="shared" ref="E44:F44" si="16">SUM(E45:E54)</f>
        <v>206268</v>
      </c>
      <c r="F44" s="7">
        <f t="shared" si="16"/>
        <v>7594.1000000000022</v>
      </c>
      <c r="G44" s="8">
        <v>0</v>
      </c>
      <c r="H44" s="8">
        <v>0</v>
      </c>
      <c r="I44" s="27" t="s">
        <v>11</v>
      </c>
    </row>
    <row r="45" spans="1:10" s="2" customFormat="1" ht="12.75" x14ac:dyDescent="0.2">
      <c r="A45" s="37"/>
      <c r="B45" s="37"/>
      <c r="C45" s="19">
        <v>2016</v>
      </c>
      <c r="D45" s="7">
        <f>E45+F45+G45+H45</f>
        <v>25831.899999999998</v>
      </c>
      <c r="E45" s="7">
        <v>19642.599999999999</v>
      </c>
      <c r="F45" s="7">
        <v>6189.3</v>
      </c>
      <c r="G45" s="8">
        <v>0</v>
      </c>
      <c r="H45" s="8">
        <v>0</v>
      </c>
      <c r="I45" s="28"/>
    </row>
    <row r="46" spans="1:10" s="2" customFormat="1" ht="12.75" x14ac:dyDescent="0.2">
      <c r="A46" s="37"/>
      <c r="B46" s="37"/>
      <c r="C46" s="19">
        <v>2017</v>
      </c>
      <c r="D46" s="7">
        <f>E46+F46+G46+H46</f>
        <v>18808.399999999998</v>
      </c>
      <c r="E46" s="7">
        <v>18620.3</v>
      </c>
      <c r="F46" s="7">
        <v>188.1</v>
      </c>
      <c r="G46" s="8">
        <v>0</v>
      </c>
      <c r="H46" s="8">
        <v>0</v>
      </c>
      <c r="I46" s="28"/>
    </row>
    <row r="47" spans="1:10" s="2" customFormat="1" ht="12.75" x14ac:dyDescent="0.2">
      <c r="A47" s="37"/>
      <c r="B47" s="37"/>
      <c r="C47" s="19">
        <v>2018</v>
      </c>
      <c r="D47" s="7">
        <f t="shared" ref="D47:D53" si="17">E47+F47+G47+H47</f>
        <v>24365</v>
      </c>
      <c r="E47" s="7">
        <v>24121.4</v>
      </c>
      <c r="F47" s="7">
        <v>243.6</v>
      </c>
      <c r="G47" s="8">
        <v>0</v>
      </c>
      <c r="H47" s="8">
        <v>0</v>
      </c>
      <c r="I47" s="28"/>
    </row>
    <row r="48" spans="1:10" s="2" customFormat="1" ht="12.75" x14ac:dyDescent="0.2">
      <c r="A48" s="37"/>
      <c r="B48" s="37"/>
      <c r="C48" s="19">
        <v>2019</v>
      </c>
      <c r="D48" s="7">
        <f t="shared" si="17"/>
        <v>28149.1</v>
      </c>
      <c r="E48" s="7">
        <v>27867.599999999999</v>
      </c>
      <c r="F48" s="7">
        <v>281.5</v>
      </c>
      <c r="G48" s="8">
        <v>0</v>
      </c>
      <c r="H48" s="8">
        <v>0</v>
      </c>
      <c r="I48" s="28"/>
    </row>
    <row r="49" spans="1:9" s="2" customFormat="1" ht="12.75" x14ac:dyDescent="0.2">
      <c r="A49" s="37"/>
      <c r="B49" s="37"/>
      <c r="C49" s="19">
        <v>2020</v>
      </c>
      <c r="D49" s="7">
        <f t="shared" si="17"/>
        <v>21010.1</v>
      </c>
      <c r="E49" s="7">
        <v>20800</v>
      </c>
      <c r="F49" s="7">
        <v>210.1</v>
      </c>
      <c r="G49" s="8">
        <v>0</v>
      </c>
      <c r="H49" s="8">
        <v>0</v>
      </c>
      <c r="I49" s="28"/>
    </row>
    <row r="50" spans="1:9" s="2" customFormat="1" ht="12.75" x14ac:dyDescent="0.2">
      <c r="A50" s="37"/>
      <c r="B50" s="37"/>
      <c r="C50" s="19">
        <v>2021</v>
      </c>
      <c r="D50" s="7">
        <f>E50+F50+G50+H50</f>
        <v>27055.8</v>
      </c>
      <c r="E50" s="7">
        <v>26921.200000000001</v>
      </c>
      <c r="F50" s="7">
        <v>134.6</v>
      </c>
      <c r="G50" s="8">
        <v>0</v>
      </c>
      <c r="H50" s="8">
        <v>0</v>
      </c>
      <c r="I50" s="28"/>
    </row>
    <row r="51" spans="1:9" s="2" customFormat="1" ht="12.75" x14ac:dyDescent="0.2">
      <c r="A51" s="37"/>
      <c r="B51" s="37"/>
      <c r="C51" s="19">
        <v>2022</v>
      </c>
      <c r="D51" s="7">
        <f t="shared" si="17"/>
        <v>29055.9</v>
      </c>
      <c r="E51" s="7">
        <v>28910.400000000001</v>
      </c>
      <c r="F51" s="7">
        <v>145.5</v>
      </c>
      <c r="G51" s="8">
        <v>0</v>
      </c>
      <c r="H51" s="8">
        <v>0</v>
      </c>
      <c r="I51" s="28"/>
    </row>
    <row r="52" spans="1:9" s="2" customFormat="1" ht="12.75" x14ac:dyDescent="0.2">
      <c r="A52" s="37"/>
      <c r="B52" s="37"/>
      <c r="C52" s="19">
        <v>2023</v>
      </c>
      <c r="D52" s="7">
        <f t="shared" si="17"/>
        <v>16954.8</v>
      </c>
      <c r="E52" s="7">
        <v>16866.7</v>
      </c>
      <c r="F52" s="8">
        <v>88.1</v>
      </c>
      <c r="G52" s="8">
        <v>0</v>
      </c>
      <c r="H52" s="8">
        <v>0</v>
      </c>
      <c r="I52" s="28"/>
    </row>
    <row r="53" spans="1:9" s="2" customFormat="1" ht="12.75" x14ac:dyDescent="0.2">
      <c r="A53" s="37"/>
      <c r="B53" s="37"/>
      <c r="C53" s="19">
        <v>2024</v>
      </c>
      <c r="D53" s="7">
        <f t="shared" si="17"/>
        <v>11629</v>
      </c>
      <c r="E53" s="7">
        <v>11570.8</v>
      </c>
      <c r="F53" s="8">
        <v>58.2</v>
      </c>
      <c r="G53" s="8">
        <v>0</v>
      </c>
      <c r="H53" s="8">
        <v>0</v>
      </c>
      <c r="I53" s="28"/>
    </row>
    <row r="54" spans="1:9" s="2" customFormat="1" ht="12.75" x14ac:dyDescent="0.2">
      <c r="A54" s="37"/>
      <c r="B54" s="37"/>
      <c r="C54" s="19">
        <v>2025</v>
      </c>
      <c r="D54" s="7">
        <f t="shared" ref="D54" si="18">E54+F54+G54+H54</f>
        <v>11002.1</v>
      </c>
      <c r="E54" s="7">
        <v>10947</v>
      </c>
      <c r="F54" s="8">
        <v>55.1</v>
      </c>
      <c r="G54" s="8">
        <v>0</v>
      </c>
      <c r="H54" s="8">
        <v>0</v>
      </c>
      <c r="I54" s="28"/>
    </row>
    <row r="55" spans="1:9" s="2" customFormat="1" ht="14.25" customHeight="1" x14ac:dyDescent="0.2">
      <c r="A55" s="37" t="s">
        <v>17</v>
      </c>
      <c r="B55" s="37" t="s">
        <v>20</v>
      </c>
      <c r="C55" s="19" t="s">
        <v>51</v>
      </c>
      <c r="D55" s="7">
        <f>E55+F55+G55+H55</f>
        <v>200</v>
      </c>
      <c r="E55" s="8">
        <f>SUM(E56:E65)</f>
        <v>0</v>
      </c>
      <c r="F55" s="8">
        <f>SUM(F56:F65)</f>
        <v>200</v>
      </c>
      <c r="G55" s="8">
        <f>SUM(G56:G65)</f>
        <v>0</v>
      </c>
      <c r="H55" s="8">
        <f>SUM(H56:H65)</f>
        <v>0</v>
      </c>
      <c r="I55" s="27" t="s">
        <v>11</v>
      </c>
    </row>
    <row r="56" spans="1:9" s="2" customFormat="1" ht="12.75" x14ac:dyDescent="0.2">
      <c r="A56" s="37"/>
      <c r="B56" s="37"/>
      <c r="C56" s="19">
        <v>2016</v>
      </c>
      <c r="D56" s="8">
        <f>E56+F56+G56+H56</f>
        <v>0</v>
      </c>
      <c r="E56" s="8">
        <v>0</v>
      </c>
      <c r="F56" s="8">
        <v>0</v>
      </c>
      <c r="G56" s="8">
        <v>0</v>
      </c>
      <c r="H56" s="8">
        <v>0</v>
      </c>
      <c r="I56" s="28"/>
    </row>
    <row r="57" spans="1:9" s="2" customFormat="1" ht="12.75" x14ac:dyDescent="0.2">
      <c r="A57" s="37"/>
      <c r="B57" s="37"/>
      <c r="C57" s="19">
        <v>2017</v>
      </c>
      <c r="D57" s="8">
        <f>E57+F57+G57+H57</f>
        <v>0</v>
      </c>
      <c r="E57" s="8">
        <v>0</v>
      </c>
      <c r="F57" s="8">
        <v>0</v>
      </c>
      <c r="G57" s="8">
        <v>0</v>
      </c>
      <c r="H57" s="8">
        <v>0</v>
      </c>
      <c r="I57" s="28"/>
    </row>
    <row r="58" spans="1:9" s="2" customFormat="1" ht="12.75" x14ac:dyDescent="0.2">
      <c r="A58" s="37"/>
      <c r="B58" s="37"/>
      <c r="C58" s="19">
        <v>2018</v>
      </c>
      <c r="D58" s="8">
        <f>E58+F58+G58+H58</f>
        <v>0</v>
      </c>
      <c r="E58" s="8">
        <v>0</v>
      </c>
      <c r="F58" s="8">
        <v>0</v>
      </c>
      <c r="G58" s="8">
        <v>0</v>
      </c>
      <c r="H58" s="8">
        <v>0</v>
      </c>
      <c r="I58" s="28"/>
    </row>
    <row r="59" spans="1:9" s="2" customFormat="1" ht="12.75" x14ac:dyDescent="0.2">
      <c r="A59" s="37"/>
      <c r="B59" s="37"/>
      <c r="C59" s="19">
        <v>2019</v>
      </c>
      <c r="D59" s="8">
        <f t="shared" ref="D59:D60" si="19">E59+F59+G59+H59</f>
        <v>0</v>
      </c>
      <c r="E59" s="8">
        <v>0</v>
      </c>
      <c r="F59" s="8">
        <v>0</v>
      </c>
      <c r="G59" s="8">
        <v>0</v>
      </c>
      <c r="H59" s="8">
        <v>0</v>
      </c>
      <c r="I59" s="28"/>
    </row>
    <row r="60" spans="1:9" s="2" customFormat="1" ht="12.75" x14ac:dyDescent="0.2">
      <c r="A60" s="37"/>
      <c r="B60" s="37"/>
      <c r="C60" s="19">
        <v>2020</v>
      </c>
      <c r="D60" s="8">
        <f t="shared" si="19"/>
        <v>0</v>
      </c>
      <c r="E60" s="8">
        <v>0</v>
      </c>
      <c r="F60" s="8">
        <v>0</v>
      </c>
      <c r="G60" s="8">
        <v>0</v>
      </c>
      <c r="H60" s="8">
        <v>0</v>
      </c>
      <c r="I60" s="28"/>
    </row>
    <row r="61" spans="1:9" s="2" customFormat="1" ht="12.75" x14ac:dyDescent="0.2">
      <c r="A61" s="37"/>
      <c r="B61" s="37"/>
      <c r="C61" s="19">
        <v>2021</v>
      </c>
      <c r="D61" s="8">
        <f>E61+F61+G61+H61</f>
        <v>200</v>
      </c>
      <c r="E61" s="8">
        <v>0</v>
      </c>
      <c r="F61" s="8">
        <v>200</v>
      </c>
      <c r="G61" s="8">
        <v>0</v>
      </c>
      <c r="H61" s="8">
        <v>0</v>
      </c>
      <c r="I61" s="28"/>
    </row>
    <row r="62" spans="1:9" s="2" customFormat="1" ht="12.75" x14ac:dyDescent="0.2">
      <c r="A62" s="37"/>
      <c r="B62" s="37"/>
      <c r="C62" s="19">
        <v>2022</v>
      </c>
      <c r="D62" s="8">
        <f t="shared" ref="D62:D64" si="20">E62+F62+G62+H62</f>
        <v>0</v>
      </c>
      <c r="E62" s="8">
        <v>0</v>
      </c>
      <c r="F62" s="8">
        <v>0</v>
      </c>
      <c r="G62" s="8">
        <v>0</v>
      </c>
      <c r="H62" s="8">
        <v>0</v>
      </c>
      <c r="I62" s="28"/>
    </row>
    <row r="63" spans="1:9" s="2" customFormat="1" ht="12.75" x14ac:dyDescent="0.2">
      <c r="A63" s="37"/>
      <c r="B63" s="37"/>
      <c r="C63" s="19">
        <v>2023</v>
      </c>
      <c r="D63" s="8">
        <f t="shared" si="20"/>
        <v>0</v>
      </c>
      <c r="E63" s="8">
        <v>0</v>
      </c>
      <c r="F63" s="8">
        <v>0</v>
      </c>
      <c r="G63" s="8">
        <v>0</v>
      </c>
      <c r="H63" s="8">
        <v>0</v>
      </c>
      <c r="I63" s="28"/>
    </row>
    <row r="64" spans="1:9" s="2" customFormat="1" ht="12.75" x14ac:dyDescent="0.2">
      <c r="A64" s="37"/>
      <c r="B64" s="37"/>
      <c r="C64" s="19">
        <v>2024</v>
      </c>
      <c r="D64" s="8">
        <f t="shared" si="20"/>
        <v>0</v>
      </c>
      <c r="E64" s="8">
        <v>0</v>
      </c>
      <c r="F64" s="8">
        <v>0</v>
      </c>
      <c r="G64" s="8">
        <v>0</v>
      </c>
      <c r="H64" s="8">
        <v>0</v>
      </c>
      <c r="I64" s="28"/>
    </row>
    <row r="65" spans="1:9" s="2" customFormat="1" ht="12.75" x14ac:dyDescent="0.2">
      <c r="A65" s="37"/>
      <c r="B65" s="37"/>
      <c r="C65" s="19">
        <v>2025</v>
      </c>
      <c r="D65" s="8">
        <f t="shared" ref="D65" si="21">E65+F65+G65+H65</f>
        <v>0</v>
      </c>
      <c r="E65" s="8">
        <v>0</v>
      </c>
      <c r="F65" s="8">
        <v>0</v>
      </c>
      <c r="G65" s="8">
        <v>0</v>
      </c>
      <c r="H65" s="8">
        <v>0</v>
      </c>
      <c r="I65" s="28"/>
    </row>
    <row r="66" spans="1:9" s="2" customFormat="1" ht="12.75" x14ac:dyDescent="0.2">
      <c r="A66" s="37" t="s">
        <v>27</v>
      </c>
      <c r="B66" s="37" t="s">
        <v>26</v>
      </c>
      <c r="C66" s="19" t="s">
        <v>51</v>
      </c>
      <c r="D66" s="7">
        <f>E66+F66+G66+H66</f>
        <v>29223.1</v>
      </c>
      <c r="E66" s="7">
        <f>SUM(E67:E76)</f>
        <v>28930.699999999997</v>
      </c>
      <c r="F66" s="8">
        <f>SUM(F67:F76)</f>
        <v>292.40000000000003</v>
      </c>
      <c r="G66" s="8">
        <f>SUM(G67:G76)</f>
        <v>0</v>
      </c>
      <c r="H66" s="8">
        <f>SUM(H67:H76)</f>
        <v>0</v>
      </c>
      <c r="I66" s="27" t="s">
        <v>11</v>
      </c>
    </row>
    <row r="67" spans="1:9" s="2" customFormat="1" ht="12.75" x14ac:dyDescent="0.2">
      <c r="A67" s="37"/>
      <c r="B67" s="37"/>
      <c r="C67" s="19">
        <v>2016</v>
      </c>
      <c r="D67" s="7">
        <f>E67+F67+G67+H67</f>
        <v>5230.1000000000004</v>
      </c>
      <c r="E67" s="7">
        <v>5177.8</v>
      </c>
      <c r="F67" s="8">
        <v>52.3</v>
      </c>
      <c r="G67" s="8">
        <v>0</v>
      </c>
      <c r="H67" s="8">
        <v>0</v>
      </c>
      <c r="I67" s="28"/>
    </row>
    <row r="68" spans="1:9" s="2" customFormat="1" ht="12.75" x14ac:dyDescent="0.2">
      <c r="A68" s="37"/>
      <c r="B68" s="37"/>
      <c r="C68" s="19">
        <v>2017</v>
      </c>
      <c r="D68" s="7">
        <f>E68+F68+G68+H68</f>
        <v>8741.2000000000007</v>
      </c>
      <c r="E68" s="7">
        <v>8653.7000000000007</v>
      </c>
      <c r="F68" s="8">
        <v>87.5</v>
      </c>
      <c r="G68" s="8">
        <v>0</v>
      </c>
      <c r="H68" s="8">
        <v>0</v>
      </c>
      <c r="I68" s="28"/>
    </row>
    <row r="69" spans="1:9" s="2" customFormat="1" ht="12.75" x14ac:dyDescent="0.2">
      <c r="A69" s="37"/>
      <c r="B69" s="37"/>
      <c r="C69" s="19">
        <v>2018</v>
      </c>
      <c r="D69" s="7">
        <f>E69+F69+G69+H69</f>
        <v>9187.1999999999989</v>
      </c>
      <c r="E69" s="7">
        <v>9095.2999999999993</v>
      </c>
      <c r="F69" s="8">
        <v>91.9</v>
      </c>
      <c r="G69" s="8">
        <v>0</v>
      </c>
      <c r="H69" s="8">
        <v>0</v>
      </c>
      <c r="I69" s="28"/>
    </row>
    <row r="70" spans="1:9" s="2" customFormat="1" ht="12.75" x14ac:dyDescent="0.2">
      <c r="A70" s="37"/>
      <c r="B70" s="37"/>
      <c r="C70" s="19">
        <v>2019</v>
      </c>
      <c r="D70" s="7">
        <f t="shared" ref="D70:D71" si="22">E70+F70+G70+H70</f>
        <v>6064.5999999999995</v>
      </c>
      <c r="E70" s="7">
        <v>6003.9</v>
      </c>
      <c r="F70" s="8">
        <v>60.7</v>
      </c>
      <c r="G70" s="8">
        <v>0</v>
      </c>
      <c r="H70" s="8">
        <v>0</v>
      </c>
      <c r="I70" s="28"/>
    </row>
    <row r="71" spans="1:9" s="2" customFormat="1" ht="12.75" x14ac:dyDescent="0.2">
      <c r="A71" s="37"/>
      <c r="B71" s="37"/>
      <c r="C71" s="19">
        <v>2020</v>
      </c>
      <c r="D71" s="8">
        <f t="shared" si="22"/>
        <v>0</v>
      </c>
      <c r="E71" s="8">
        <v>0</v>
      </c>
      <c r="F71" s="8">
        <v>0</v>
      </c>
      <c r="G71" s="8">
        <v>0</v>
      </c>
      <c r="H71" s="8">
        <v>0</v>
      </c>
      <c r="I71" s="28"/>
    </row>
    <row r="72" spans="1:9" s="2" customFormat="1" ht="12.75" x14ac:dyDescent="0.2">
      <c r="A72" s="37"/>
      <c r="B72" s="37"/>
      <c r="C72" s="19">
        <v>2021</v>
      </c>
      <c r="D72" s="8">
        <f>E72+F72+G72+H72</f>
        <v>0</v>
      </c>
      <c r="E72" s="8">
        <v>0</v>
      </c>
      <c r="F72" s="8">
        <v>0</v>
      </c>
      <c r="G72" s="8">
        <v>0</v>
      </c>
      <c r="H72" s="8">
        <v>0</v>
      </c>
      <c r="I72" s="28"/>
    </row>
    <row r="73" spans="1:9" s="2" customFormat="1" ht="12.75" x14ac:dyDescent="0.2">
      <c r="A73" s="37"/>
      <c r="B73" s="37"/>
      <c r="C73" s="19">
        <v>2022</v>
      </c>
      <c r="D73" s="8">
        <f t="shared" ref="D73:D75" si="23">E73+F73+G73+H73</f>
        <v>0</v>
      </c>
      <c r="E73" s="8">
        <v>0</v>
      </c>
      <c r="F73" s="8">
        <v>0</v>
      </c>
      <c r="G73" s="8">
        <v>0</v>
      </c>
      <c r="H73" s="8">
        <v>0</v>
      </c>
      <c r="I73" s="28"/>
    </row>
    <row r="74" spans="1:9" s="2" customFormat="1" ht="12.75" x14ac:dyDescent="0.2">
      <c r="A74" s="37"/>
      <c r="B74" s="37"/>
      <c r="C74" s="19">
        <v>2023</v>
      </c>
      <c r="D74" s="8">
        <f t="shared" si="23"/>
        <v>0</v>
      </c>
      <c r="E74" s="8">
        <v>0</v>
      </c>
      <c r="F74" s="8">
        <v>0</v>
      </c>
      <c r="G74" s="8">
        <v>0</v>
      </c>
      <c r="H74" s="8">
        <v>0</v>
      </c>
      <c r="I74" s="28"/>
    </row>
    <row r="75" spans="1:9" s="2" customFormat="1" ht="12.75" x14ac:dyDescent="0.2">
      <c r="A75" s="37"/>
      <c r="B75" s="37"/>
      <c r="C75" s="19">
        <v>2024</v>
      </c>
      <c r="D75" s="8">
        <f t="shared" si="23"/>
        <v>0</v>
      </c>
      <c r="E75" s="8">
        <v>0</v>
      </c>
      <c r="F75" s="8">
        <v>0</v>
      </c>
      <c r="G75" s="8">
        <v>0</v>
      </c>
      <c r="H75" s="8">
        <v>0</v>
      </c>
      <c r="I75" s="28"/>
    </row>
    <row r="76" spans="1:9" s="2" customFormat="1" ht="12.75" x14ac:dyDescent="0.2">
      <c r="A76" s="37"/>
      <c r="B76" s="37"/>
      <c r="C76" s="19">
        <v>2025</v>
      </c>
      <c r="D76" s="8">
        <f t="shared" ref="D76" si="24">E76+F76+G76+H76</f>
        <v>0</v>
      </c>
      <c r="E76" s="8">
        <v>0</v>
      </c>
      <c r="F76" s="8">
        <v>0</v>
      </c>
      <c r="G76" s="8">
        <v>0</v>
      </c>
      <c r="H76" s="8">
        <v>0</v>
      </c>
      <c r="I76" s="30"/>
    </row>
    <row r="77" spans="1:9" s="2" customFormat="1" ht="12.75" x14ac:dyDescent="0.2">
      <c r="A77" s="27" t="s">
        <v>28</v>
      </c>
      <c r="B77" s="27" t="s">
        <v>58</v>
      </c>
      <c r="C77" s="19" t="s">
        <v>51</v>
      </c>
      <c r="D77" s="8">
        <f>E77+F77+G77+H77</f>
        <v>5000</v>
      </c>
      <c r="E77" s="8">
        <f>SUM(E78:E87)</f>
        <v>0</v>
      </c>
      <c r="F77" s="8">
        <f>SUM(F78:F87)</f>
        <v>5000</v>
      </c>
      <c r="G77" s="8">
        <f t="shared" ref="G77:H77" si="25">SUM(G78:G87)</f>
        <v>0</v>
      </c>
      <c r="H77" s="8">
        <f t="shared" si="25"/>
        <v>0</v>
      </c>
      <c r="I77" s="27" t="s">
        <v>11</v>
      </c>
    </row>
    <row r="78" spans="1:9" s="2" customFormat="1" ht="12.75" x14ac:dyDescent="0.2">
      <c r="A78" s="28"/>
      <c r="B78" s="28"/>
      <c r="C78" s="19">
        <v>2016</v>
      </c>
      <c r="D78" s="8">
        <f>E78+F78+G78+H78</f>
        <v>0</v>
      </c>
      <c r="E78" s="8">
        <v>0</v>
      </c>
      <c r="F78" s="8">
        <v>0</v>
      </c>
      <c r="G78" s="8">
        <v>0</v>
      </c>
      <c r="H78" s="8">
        <v>0</v>
      </c>
      <c r="I78" s="28"/>
    </row>
    <row r="79" spans="1:9" s="2" customFormat="1" ht="12.75" x14ac:dyDescent="0.2">
      <c r="A79" s="28"/>
      <c r="B79" s="28"/>
      <c r="C79" s="19">
        <v>2017</v>
      </c>
      <c r="D79" s="8">
        <f>E79+F79+G79+H79</f>
        <v>0</v>
      </c>
      <c r="E79" s="8">
        <v>0</v>
      </c>
      <c r="F79" s="8">
        <v>0</v>
      </c>
      <c r="G79" s="8">
        <v>0</v>
      </c>
      <c r="H79" s="8">
        <v>0</v>
      </c>
      <c r="I79" s="28"/>
    </row>
    <row r="80" spans="1:9" s="2" customFormat="1" ht="12.75" x14ac:dyDescent="0.2">
      <c r="A80" s="28"/>
      <c r="B80" s="28"/>
      <c r="C80" s="19">
        <v>2018</v>
      </c>
      <c r="D80" s="8">
        <f>E80+F80+G80+H80</f>
        <v>0</v>
      </c>
      <c r="E80" s="8">
        <v>0</v>
      </c>
      <c r="F80" s="8">
        <v>0</v>
      </c>
      <c r="G80" s="8">
        <v>0</v>
      </c>
      <c r="H80" s="8">
        <v>0</v>
      </c>
      <c r="I80" s="28"/>
    </row>
    <row r="81" spans="1:9" s="2" customFormat="1" ht="12.75" x14ac:dyDescent="0.2">
      <c r="A81" s="28"/>
      <c r="B81" s="28"/>
      <c r="C81" s="19">
        <v>2019</v>
      </c>
      <c r="D81" s="8">
        <f t="shared" ref="D81:D82" si="26">E81+F81+G81+H81</f>
        <v>0</v>
      </c>
      <c r="E81" s="8">
        <v>0</v>
      </c>
      <c r="F81" s="8">
        <v>0</v>
      </c>
      <c r="G81" s="8">
        <v>0</v>
      </c>
      <c r="H81" s="8">
        <v>0</v>
      </c>
      <c r="I81" s="28"/>
    </row>
    <row r="82" spans="1:9" s="2" customFormat="1" ht="12.75" x14ac:dyDescent="0.2">
      <c r="A82" s="28"/>
      <c r="B82" s="28"/>
      <c r="C82" s="19">
        <v>2020</v>
      </c>
      <c r="D82" s="8">
        <f t="shared" si="26"/>
        <v>0</v>
      </c>
      <c r="E82" s="8">
        <v>0</v>
      </c>
      <c r="F82" s="8">
        <v>0</v>
      </c>
      <c r="G82" s="8">
        <v>0</v>
      </c>
      <c r="H82" s="8">
        <v>0</v>
      </c>
      <c r="I82" s="28"/>
    </row>
    <row r="83" spans="1:9" s="2" customFormat="1" ht="12.75" x14ac:dyDescent="0.2">
      <c r="A83" s="28"/>
      <c r="B83" s="28"/>
      <c r="C83" s="19">
        <v>2021</v>
      </c>
      <c r="D83" s="8">
        <f>E83+F83+G83+H83</f>
        <v>0</v>
      </c>
      <c r="E83" s="8">
        <v>0</v>
      </c>
      <c r="F83" s="8">
        <v>0</v>
      </c>
      <c r="G83" s="8">
        <v>0</v>
      </c>
      <c r="H83" s="8">
        <v>0</v>
      </c>
      <c r="I83" s="28"/>
    </row>
    <row r="84" spans="1:9" s="2" customFormat="1" ht="12.75" x14ac:dyDescent="0.2">
      <c r="A84" s="28"/>
      <c r="B84" s="28"/>
      <c r="C84" s="19">
        <v>2022</v>
      </c>
      <c r="D84" s="8">
        <f t="shared" ref="D84:D87" si="27">E84+F84+G84+H84</f>
        <v>0</v>
      </c>
      <c r="E84" s="8">
        <v>0</v>
      </c>
      <c r="F84" s="8">
        <v>0</v>
      </c>
      <c r="G84" s="8">
        <v>0</v>
      </c>
      <c r="H84" s="8">
        <v>0</v>
      </c>
      <c r="I84" s="28"/>
    </row>
    <row r="85" spans="1:9" s="2" customFormat="1" ht="12.75" x14ac:dyDescent="0.2">
      <c r="A85" s="28"/>
      <c r="B85" s="28"/>
      <c r="C85" s="19">
        <v>2023</v>
      </c>
      <c r="D85" s="8">
        <f t="shared" si="27"/>
        <v>0</v>
      </c>
      <c r="E85" s="8">
        <v>0</v>
      </c>
      <c r="F85" s="8">
        <v>0</v>
      </c>
      <c r="G85" s="8">
        <v>0</v>
      </c>
      <c r="H85" s="8">
        <v>0</v>
      </c>
      <c r="I85" s="28"/>
    </row>
    <row r="86" spans="1:9" s="2" customFormat="1" ht="12.75" x14ac:dyDescent="0.2">
      <c r="A86" s="28"/>
      <c r="B86" s="28"/>
      <c r="C86" s="19">
        <v>2024</v>
      </c>
      <c r="D86" s="8">
        <f t="shared" si="27"/>
        <v>0</v>
      </c>
      <c r="E86" s="8">
        <v>0</v>
      </c>
      <c r="F86" s="8">
        <v>0</v>
      </c>
      <c r="G86" s="8">
        <v>0</v>
      </c>
      <c r="H86" s="8">
        <v>0</v>
      </c>
      <c r="I86" s="28"/>
    </row>
    <row r="87" spans="1:9" s="2" customFormat="1" ht="12.75" x14ac:dyDescent="0.2">
      <c r="A87" s="30"/>
      <c r="B87" s="30"/>
      <c r="C87" s="19">
        <v>2025</v>
      </c>
      <c r="D87" s="8">
        <f t="shared" si="27"/>
        <v>5000</v>
      </c>
      <c r="E87" s="8">
        <v>0</v>
      </c>
      <c r="F87" s="8">
        <v>5000</v>
      </c>
      <c r="G87" s="8">
        <v>0</v>
      </c>
      <c r="H87" s="8">
        <v>0</v>
      </c>
      <c r="I87" s="30"/>
    </row>
    <row r="88" spans="1:9" s="2" customFormat="1" ht="12.75" x14ac:dyDescent="0.2">
      <c r="A88" s="24" t="s">
        <v>55</v>
      </c>
      <c r="B88" s="24" t="s">
        <v>62</v>
      </c>
      <c r="C88" s="18" t="s">
        <v>51</v>
      </c>
      <c r="D88" s="7">
        <f>E88+F88+G88+H88</f>
        <v>3871.3</v>
      </c>
      <c r="E88" s="8">
        <f>SUM(E89:E98)</f>
        <v>0</v>
      </c>
      <c r="F88" s="7">
        <f t="shared" ref="F88:H88" si="28">SUM(F89:F98)</f>
        <v>3871.3</v>
      </c>
      <c r="G88" s="8">
        <f t="shared" si="28"/>
        <v>0</v>
      </c>
      <c r="H88" s="8">
        <f t="shared" si="28"/>
        <v>0</v>
      </c>
      <c r="I88" s="27" t="s">
        <v>11</v>
      </c>
    </row>
    <row r="89" spans="1:9" s="2" customFormat="1" ht="12.75" x14ac:dyDescent="0.2">
      <c r="A89" s="25"/>
      <c r="B89" s="25"/>
      <c r="C89" s="18">
        <v>2016</v>
      </c>
      <c r="D89" s="8">
        <f>E89+F89+G89+H89</f>
        <v>0</v>
      </c>
      <c r="E89" s="8">
        <v>0</v>
      </c>
      <c r="F89" s="8">
        <v>0</v>
      </c>
      <c r="G89" s="8">
        <v>0</v>
      </c>
      <c r="H89" s="8">
        <v>0</v>
      </c>
      <c r="I89" s="28"/>
    </row>
    <row r="90" spans="1:9" s="2" customFormat="1" ht="12.75" x14ac:dyDescent="0.2">
      <c r="A90" s="25"/>
      <c r="B90" s="25"/>
      <c r="C90" s="18">
        <v>2017</v>
      </c>
      <c r="D90" s="8">
        <f t="shared" ref="D90:D98" si="29">E90+F90+G90+H90</f>
        <v>0</v>
      </c>
      <c r="E90" s="8">
        <v>0</v>
      </c>
      <c r="F90" s="8">
        <v>0</v>
      </c>
      <c r="G90" s="8">
        <v>0</v>
      </c>
      <c r="H90" s="8">
        <v>0</v>
      </c>
      <c r="I90" s="28"/>
    </row>
    <row r="91" spans="1:9" s="2" customFormat="1" ht="12.75" x14ac:dyDescent="0.2">
      <c r="A91" s="25"/>
      <c r="B91" s="25"/>
      <c r="C91" s="18">
        <v>2018</v>
      </c>
      <c r="D91" s="8">
        <f t="shared" si="29"/>
        <v>0</v>
      </c>
      <c r="E91" s="8">
        <v>0</v>
      </c>
      <c r="F91" s="8">
        <v>0</v>
      </c>
      <c r="G91" s="8">
        <v>0</v>
      </c>
      <c r="H91" s="8">
        <v>0</v>
      </c>
      <c r="I91" s="28"/>
    </row>
    <row r="92" spans="1:9" s="2" customFormat="1" ht="12.75" x14ac:dyDescent="0.2">
      <c r="A92" s="25"/>
      <c r="B92" s="25"/>
      <c r="C92" s="18">
        <v>2019</v>
      </c>
      <c r="D92" s="8">
        <f t="shared" si="29"/>
        <v>0</v>
      </c>
      <c r="E92" s="8">
        <v>0</v>
      </c>
      <c r="F92" s="8">
        <v>0</v>
      </c>
      <c r="G92" s="8">
        <v>0</v>
      </c>
      <c r="H92" s="8">
        <v>0</v>
      </c>
      <c r="I92" s="28"/>
    </row>
    <row r="93" spans="1:9" s="2" customFormat="1" ht="12.75" x14ac:dyDescent="0.2">
      <c r="A93" s="25"/>
      <c r="B93" s="25"/>
      <c r="C93" s="18">
        <v>2020</v>
      </c>
      <c r="D93" s="8">
        <f t="shared" si="29"/>
        <v>0</v>
      </c>
      <c r="E93" s="8">
        <v>0</v>
      </c>
      <c r="F93" s="8">
        <v>0</v>
      </c>
      <c r="G93" s="8">
        <v>0</v>
      </c>
      <c r="H93" s="8">
        <v>0</v>
      </c>
      <c r="I93" s="28"/>
    </row>
    <row r="94" spans="1:9" s="2" customFormat="1" ht="12.75" x14ac:dyDescent="0.2">
      <c r="A94" s="25"/>
      <c r="B94" s="25"/>
      <c r="C94" s="18">
        <v>2021</v>
      </c>
      <c r="D94" s="8">
        <f t="shared" si="29"/>
        <v>0</v>
      </c>
      <c r="E94" s="8">
        <v>0</v>
      </c>
      <c r="F94" s="8">
        <v>0</v>
      </c>
      <c r="G94" s="8">
        <v>0</v>
      </c>
      <c r="H94" s="8">
        <v>0</v>
      </c>
      <c r="I94" s="28"/>
    </row>
    <row r="95" spans="1:9" s="2" customFormat="1" ht="12.75" x14ac:dyDescent="0.2">
      <c r="A95" s="25"/>
      <c r="B95" s="25"/>
      <c r="C95" s="18">
        <v>2022</v>
      </c>
      <c r="D95" s="8">
        <f t="shared" si="29"/>
        <v>0</v>
      </c>
      <c r="E95" s="8">
        <v>0</v>
      </c>
      <c r="F95" s="8">
        <v>0</v>
      </c>
      <c r="G95" s="8">
        <v>0</v>
      </c>
      <c r="H95" s="8">
        <v>0</v>
      </c>
      <c r="I95" s="28"/>
    </row>
    <row r="96" spans="1:9" s="2" customFormat="1" ht="12.75" x14ac:dyDescent="0.2">
      <c r="A96" s="25"/>
      <c r="B96" s="25"/>
      <c r="C96" s="18">
        <v>2023</v>
      </c>
      <c r="D96" s="8">
        <f t="shared" si="29"/>
        <v>0</v>
      </c>
      <c r="E96" s="8">
        <v>0</v>
      </c>
      <c r="F96" s="8">
        <v>0</v>
      </c>
      <c r="G96" s="8">
        <v>0</v>
      </c>
      <c r="H96" s="8">
        <v>0</v>
      </c>
      <c r="I96" s="28"/>
    </row>
    <row r="97" spans="1:9" s="2" customFormat="1" ht="12.75" x14ac:dyDescent="0.2">
      <c r="A97" s="25"/>
      <c r="B97" s="25"/>
      <c r="C97" s="18">
        <v>2024</v>
      </c>
      <c r="D97" s="7">
        <f t="shared" si="29"/>
        <v>3871.3</v>
      </c>
      <c r="E97" s="8">
        <v>0</v>
      </c>
      <c r="F97" s="7">
        <v>3871.3</v>
      </c>
      <c r="G97" s="8">
        <v>0</v>
      </c>
      <c r="H97" s="8">
        <v>0</v>
      </c>
      <c r="I97" s="28"/>
    </row>
    <row r="98" spans="1:9" s="2" customFormat="1" ht="12.75" x14ac:dyDescent="0.2">
      <c r="A98" s="26"/>
      <c r="B98" s="26"/>
      <c r="C98" s="18">
        <v>2025</v>
      </c>
      <c r="D98" s="8">
        <f t="shared" si="29"/>
        <v>0</v>
      </c>
      <c r="E98" s="8">
        <v>0</v>
      </c>
      <c r="F98" s="8">
        <v>0</v>
      </c>
      <c r="G98" s="8">
        <v>0</v>
      </c>
      <c r="H98" s="8">
        <v>0</v>
      </c>
      <c r="I98" s="28"/>
    </row>
    <row r="99" spans="1:9" s="2" customFormat="1" ht="12.75" x14ac:dyDescent="0.2">
      <c r="A99" s="24" t="s">
        <v>56</v>
      </c>
      <c r="B99" s="24" t="s">
        <v>63</v>
      </c>
      <c r="C99" s="18" t="s">
        <v>51</v>
      </c>
      <c r="D99" s="7">
        <f>E99+F99+G99+H99</f>
        <v>2154.9</v>
      </c>
      <c r="E99" s="8">
        <f>SUM(E100:E109)</f>
        <v>0</v>
      </c>
      <c r="F99" s="7">
        <v>2154.9</v>
      </c>
      <c r="G99" s="8">
        <f t="shared" ref="G99:H99" si="30">SUM(G100:G109)</f>
        <v>0</v>
      </c>
      <c r="H99" s="8">
        <f t="shared" si="30"/>
        <v>0</v>
      </c>
      <c r="I99" s="27" t="s">
        <v>11</v>
      </c>
    </row>
    <row r="100" spans="1:9" s="2" customFormat="1" ht="12.75" x14ac:dyDescent="0.2">
      <c r="A100" s="25"/>
      <c r="B100" s="25"/>
      <c r="C100" s="18">
        <v>2016</v>
      </c>
      <c r="D100" s="8">
        <f>E100+F100+G100+H100</f>
        <v>0</v>
      </c>
      <c r="E100" s="8">
        <v>0</v>
      </c>
      <c r="F100" s="8">
        <v>0</v>
      </c>
      <c r="G100" s="8">
        <v>0</v>
      </c>
      <c r="H100" s="8">
        <v>0</v>
      </c>
      <c r="I100" s="28"/>
    </row>
    <row r="101" spans="1:9" s="2" customFormat="1" ht="12.75" x14ac:dyDescent="0.2">
      <c r="A101" s="25"/>
      <c r="B101" s="25"/>
      <c r="C101" s="18">
        <v>2017</v>
      </c>
      <c r="D101" s="8">
        <f t="shared" ref="D101:D109" si="31">E101+F101+G101+H101</f>
        <v>0</v>
      </c>
      <c r="E101" s="8">
        <v>0</v>
      </c>
      <c r="F101" s="8">
        <v>0</v>
      </c>
      <c r="G101" s="8">
        <v>0</v>
      </c>
      <c r="H101" s="8">
        <v>0</v>
      </c>
      <c r="I101" s="28"/>
    </row>
    <row r="102" spans="1:9" s="2" customFormat="1" ht="12.75" x14ac:dyDescent="0.2">
      <c r="A102" s="25"/>
      <c r="B102" s="25"/>
      <c r="C102" s="18">
        <v>2018</v>
      </c>
      <c r="D102" s="8">
        <f t="shared" si="31"/>
        <v>0</v>
      </c>
      <c r="E102" s="8">
        <v>0</v>
      </c>
      <c r="F102" s="8">
        <v>0</v>
      </c>
      <c r="G102" s="8">
        <v>0</v>
      </c>
      <c r="H102" s="8">
        <v>0</v>
      </c>
      <c r="I102" s="28"/>
    </row>
    <row r="103" spans="1:9" s="2" customFormat="1" ht="12.75" x14ac:dyDescent="0.2">
      <c r="A103" s="25"/>
      <c r="B103" s="25"/>
      <c r="C103" s="18">
        <v>2019</v>
      </c>
      <c r="D103" s="8">
        <f t="shared" si="31"/>
        <v>0</v>
      </c>
      <c r="E103" s="8">
        <v>0</v>
      </c>
      <c r="F103" s="8">
        <v>0</v>
      </c>
      <c r="G103" s="8">
        <v>0</v>
      </c>
      <c r="H103" s="8">
        <v>0</v>
      </c>
      <c r="I103" s="28"/>
    </row>
    <row r="104" spans="1:9" s="2" customFormat="1" ht="12.75" x14ac:dyDescent="0.2">
      <c r="A104" s="25"/>
      <c r="B104" s="25"/>
      <c r="C104" s="18">
        <v>2020</v>
      </c>
      <c r="D104" s="8">
        <f t="shared" si="31"/>
        <v>0</v>
      </c>
      <c r="E104" s="8">
        <v>0</v>
      </c>
      <c r="F104" s="8">
        <v>0</v>
      </c>
      <c r="G104" s="8">
        <v>0</v>
      </c>
      <c r="H104" s="8">
        <v>0</v>
      </c>
      <c r="I104" s="28"/>
    </row>
    <row r="105" spans="1:9" s="2" customFormat="1" ht="12.75" x14ac:dyDescent="0.2">
      <c r="A105" s="25"/>
      <c r="B105" s="25"/>
      <c r="C105" s="18">
        <v>2021</v>
      </c>
      <c r="D105" s="8">
        <f t="shared" si="31"/>
        <v>0</v>
      </c>
      <c r="E105" s="8">
        <v>0</v>
      </c>
      <c r="F105" s="8">
        <v>0</v>
      </c>
      <c r="G105" s="8">
        <v>0</v>
      </c>
      <c r="H105" s="8">
        <v>0</v>
      </c>
      <c r="I105" s="28"/>
    </row>
    <row r="106" spans="1:9" s="2" customFormat="1" ht="12.75" x14ac:dyDescent="0.2">
      <c r="A106" s="25"/>
      <c r="B106" s="25"/>
      <c r="C106" s="18">
        <v>2022</v>
      </c>
      <c r="D106" s="8">
        <f t="shared" si="31"/>
        <v>0</v>
      </c>
      <c r="E106" s="8">
        <v>0</v>
      </c>
      <c r="F106" s="8">
        <v>0</v>
      </c>
      <c r="G106" s="8">
        <v>0</v>
      </c>
      <c r="H106" s="8">
        <v>0</v>
      </c>
      <c r="I106" s="28"/>
    </row>
    <row r="107" spans="1:9" s="2" customFormat="1" ht="12.75" x14ac:dyDescent="0.2">
      <c r="A107" s="25"/>
      <c r="B107" s="25"/>
      <c r="C107" s="18">
        <v>2023</v>
      </c>
      <c r="D107" s="8">
        <f t="shared" si="31"/>
        <v>0</v>
      </c>
      <c r="E107" s="8">
        <v>0</v>
      </c>
      <c r="F107" s="8">
        <v>0</v>
      </c>
      <c r="G107" s="8">
        <v>0</v>
      </c>
      <c r="H107" s="8">
        <v>0</v>
      </c>
      <c r="I107" s="28"/>
    </row>
    <row r="108" spans="1:9" s="2" customFormat="1" ht="12.75" x14ac:dyDescent="0.2">
      <c r="A108" s="25"/>
      <c r="B108" s="25"/>
      <c r="C108" s="18">
        <v>2024</v>
      </c>
      <c r="D108" s="7">
        <f t="shared" si="31"/>
        <v>2154.9</v>
      </c>
      <c r="E108" s="8">
        <v>0</v>
      </c>
      <c r="F108" s="7">
        <v>2154.9</v>
      </c>
      <c r="G108" s="8">
        <v>0</v>
      </c>
      <c r="H108" s="8">
        <v>0</v>
      </c>
      <c r="I108" s="28"/>
    </row>
    <row r="109" spans="1:9" s="2" customFormat="1" ht="12.75" x14ac:dyDescent="0.2">
      <c r="A109" s="26"/>
      <c r="B109" s="26"/>
      <c r="C109" s="18">
        <v>2025</v>
      </c>
      <c r="D109" s="8">
        <f t="shared" si="31"/>
        <v>0</v>
      </c>
      <c r="E109" s="8">
        <v>0</v>
      </c>
      <c r="F109" s="8">
        <v>0</v>
      </c>
      <c r="G109" s="8">
        <v>0</v>
      </c>
      <c r="H109" s="8">
        <v>0</v>
      </c>
      <c r="I109" s="30"/>
    </row>
    <row r="110" spans="1:9" s="2" customFormat="1" ht="12.75" x14ac:dyDescent="0.2">
      <c r="A110" s="24" t="s">
        <v>57</v>
      </c>
      <c r="B110" s="24" t="s">
        <v>65</v>
      </c>
      <c r="C110" s="18" t="s">
        <v>51</v>
      </c>
      <c r="D110" s="7">
        <f>E110+F110+G110+H110</f>
        <v>5304</v>
      </c>
      <c r="E110" s="8">
        <f>SUM(E111:E120)</f>
        <v>0</v>
      </c>
      <c r="F110" s="8">
        <f t="shared" ref="F110:H110" si="32">SUM(F111:F120)</f>
        <v>5304</v>
      </c>
      <c r="G110" s="8">
        <f t="shared" si="32"/>
        <v>0</v>
      </c>
      <c r="H110" s="8">
        <f t="shared" si="32"/>
        <v>0</v>
      </c>
      <c r="I110" s="27" t="s">
        <v>11</v>
      </c>
    </row>
    <row r="111" spans="1:9" s="2" customFormat="1" ht="12.75" x14ac:dyDescent="0.2">
      <c r="A111" s="25"/>
      <c r="B111" s="25"/>
      <c r="C111" s="18">
        <v>2016</v>
      </c>
      <c r="D111" s="8">
        <f>E111+F111+G111+H111</f>
        <v>0</v>
      </c>
      <c r="E111" s="8">
        <v>0</v>
      </c>
      <c r="F111" s="8">
        <v>0</v>
      </c>
      <c r="G111" s="8">
        <v>0</v>
      </c>
      <c r="H111" s="8">
        <v>0</v>
      </c>
      <c r="I111" s="28"/>
    </row>
    <row r="112" spans="1:9" s="2" customFormat="1" ht="12.75" x14ac:dyDescent="0.2">
      <c r="A112" s="25"/>
      <c r="B112" s="25"/>
      <c r="C112" s="18">
        <v>2017</v>
      </c>
      <c r="D112" s="8">
        <f t="shared" ref="D112:D120" si="33">E112+F112+G112+H112</f>
        <v>0</v>
      </c>
      <c r="E112" s="8">
        <v>0</v>
      </c>
      <c r="F112" s="8">
        <v>0</v>
      </c>
      <c r="G112" s="8">
        <v>0</v>
      </c>
      <c r="H112" s="8">
        <v>0</v>
      </c>
      <c r="I112" s="28"/>
    </row>
    <row r="113" spans="1:9" s="2" customFormat="1" ht="12.75" x14ac:dyDescent="0.2">
      <c r="A113" s="25"/>
      <c r="B113" s="25"/>
      <c r="C113" s="18">
        <v>2018</v>
      </c>
      <c r="D113" s="8">
        <f t="shared" si="33"/>
        <v>0</v>
      </c>
      <c r="E113" s="8">
        <v>0</v>
      </c>
      <c r="F113" s="8">
        <v>0</v>
      </c>
      <c r="G113" s="8">
        <v>0</v>
      </c>
      <c r="H113" s="8">
        <v>0</v>
      </c>
      <c r="I113" s="28"/>
    </row>
    <row r="114" spans="1:9" s="2" customFormat="1" ht="12.75" x14ac:dyDescent="0.2">
      <c r="A114" s="25"/>
      <c r="B114" s="25"/>
      <c r="C114" s="18">
        <v>2019</v>
      </c>
      <c r="D114" s="8">
        <f t="shared" si="33"/>
        <v>0</v>
      </c>
      <c r="E114" s="8">
        <v>0</v>
      </c>
      <c r="F114" s="8">
        <v>0</v>
      </c>
      <c r="G114" s="8">
        <v>0</v>
      </c>
      <c r="H114" s="8">
        <v>0</v>
      </c>
      <c r="I114" s="28"/>
    </row>
    <row r="115" spans="1:9" s="2" customFormat="1" ht="12.75" x14ac:dyDescent="0.2">
      <c r="A115" s="25"/>
      <c r="B115" s="25"/>
      <c r="C115" s="18">
        <v>2020</v>
      </c>
      <c r="D115" s="8">
        <f t="shared" si="33"/>
        <v>0</v>
      </c>
      <c r="E115" s="8">
        <v>0</v>
      </c>
      <c r="F115" s="8">
        <v>0</v>
      </c>
      <c r="G115" s="8">
        <v>0</v>
      </c>
      <c r="H115" s="8">
        <v>0</v>
      </c>
      <c r="I115" s="28"/>
    </row>
    <row r="116" spans="1:9" s="2" customFormat="1" ht="12.75" x14ac:dyDescent="0.2">
      <c r="A116" s="25"/>
      <c r="B116" s="25"/>
      <c r="C116" s="18">
        <v>2021</v>
      </c>
      <c r="D116" s="8">
        <f t="shared" si="33"/>
        <v>0</v>
      </c>
      <c r="E116" s="8">
        <v>0</v>
      </c>
      <c r="F116" s="8">
        <v>0</v>
      </c>
      <c r="G116" s="8">
        <v>0</v>
      </c>
      <c r="H116" s="8">
        <v>0</v>
      </c>
      <c r="I116" s="28"/>
    </row>
    <row r="117" spans="1:9" s="2" customFormat="1" ht="12.75" x14ac:dyDescent="0.2">
      <c r="A117" s="25"/>
      <c r="B117" s="25"/>
      <c r="C117" s="18">
        <v>2022</v>
      </c>
      <c r="D117" s="8">
        <f t="shared" si="33"/>
        <v>0</v>
      </c>
      <c r="E117" s="8">
        <v>0</v>
      </c>
      <c r="F117" s="8">
        <v>0</v>
      </c>
      <c r="G117" s="8">
        <v>0</v>
      </c>
      <c r="H117" s="8">
        <v>0</v>
      </c>
      <c r="I117" s="28"/>
    </row>
    <row r="118" spans="1:9" s="2" customFormat="1" ht="12.75" x14ac:dyDescent="0.2">
      <c r="A118" s="25"/>
      <c r="B118" s="25"/>
      <c r="C118" s="18">
        <v>2023</v>
      </c>
      <c r="D118" s="8">
        <f t="shared" si="33"/>
        <v>0</v>
      </c>
      <c r="E118" s="8">
        <v>0</v>
      </c>
      <c r="F118" s="8">
        <v>0</v>
      </c>
      <c r="G118" s="8">
        <v>0</v>
      </c>
      <c r="H118" s="8">
        <v>0</v>
      </c>
      <c r="I118" s="28"/>
    </row>
    <row r="119" spans="1:9" s="2" customFormat="1" ht="12.75" x14ac:dyDescent="0.2">
      <c r="A119" s="25"/>
      <c r="B119" s="25"/>
      <c r="C119" s="18">
        <v>2024</v>
      </c>
      <c r="D119" s="8">
        <f t="shared" si="33"/>
        <v>0</v>
      </c>
      <c r="E119" s="8">
        <v>0</v>
      </c>
      <c r="F119" s="8">
        <v>0</v>
      </c>
      <c r="G119" s="8">
        <v>0</v>
      </c>
      <c r="H119" s="8">
        <v>0</v>
      </c>
      <c r="I119" s="28"/>
    </row>
    <row r="120" spans="1:9" s="2" customFormat="1" ht="12.75" x14ac:dyDescent="0.2">
      <c r="A120" s="26"/>
      <c r="B120" s="26"/>
      <c r="C120" s="18">
        <v>2025</v>
      </c>
      <c r="D120" s="7">
        <f t="shared" si="33"/>
        <v>5304</v>
      </c>
      <c r="E120" s="8">
        <v>0</v>
      </c>
      <c r="F120" s="7">
        <v>5304</v>
      </c>
      <c r="G120" s="8">
        <v>0</v>
      </c>
      <c r="H120" s="8">
        <v>0</v>
      </c>
      <c r="I120" s="30"/>
    </row>
    <row r="121" spans="1:9" s="2" customFormat="1" ht="12.75" x14ac:dyDescent="0.2">
      <c r="A121" s="37" t="s">
        <v>59</v>
      </c>
      <c r="B121" s="37" t="s">
        <v>46</v>
      </c>
      <c r="C121" s="19" t="s">
        <v>51</v>
      </c>
      <c r="D121" s="7">
        <f>E121+F121+G121+H121</f>
        <v>8323.4</v>
      </c>
      <c r="E121" s="8">
        <f>SUM(E122:E131)</f>
        <v>0</v>
      </c>
      <c r="F121" s="7">
        <f>SUM(F122:F131)</f>
        <v>8323.4</v>
      </c>
      <c r="G121" s="8">
        <f>SUM(G122:G131)</f>
        <v>0</v>
      </c>
      <c r="H121" s="8">
        <f>SUM(H122:H131)</f>
        <v>0</v>
      </c>
      <c r="I121" s="27" t="s">
        <v>11</v>
      </c>
    </row>
    <row r="122" spans="1:9" s="2" customFormat="1" ht="12.75" x14ac:dyDescent="0.2">
      <c r="A122" s="37"/>
      <c r="B122" s="37"/>
      <c r="C122" s="19">
        <v>2016</v>
      </c>
      <c r="D122" s="8">
        <f>E122+F122+G122+H122</f>
        <v>0</v>
      </c>
      <c r="E122" s="8">
        <v>0</v>
      </c>
      <c r="F122" s="8">
        <v>0</v>
      </c>
      <c r="G122" s="8">
        <v>0</v>
      </c>
      <c r="H122" s="8">
        <v>0</v>
      </c>
      <c r="I122" s="28"/>
    </row>
    <row r="123" spans="1:9" s="2" customFormat="1" ht="12.75" x14ac:dyDescent="0.2">
      <c r="A123" s="37"/>
      <c r="B123" s="37"/>
      <c r="C123" s="19">
        <v>2017</v>
      </c>
      <c r="D123" s="8">
        <f>E123+F123+G123+H123</f>
        <v>0</v>
      </c>
      <c r="E123" s="8">
        <v>0</v>
      </c>
      <c r="F123" s="8">
        <v>0</v>
      </c>
      <c r="G123" s="8">
        <v>0</v>
      </c>
      <c r="H123" s="8">
        <v>0</v>
      </c>
      <c r="I123" s="28"/>
    </row>
    <row r="124" spans="1:9" s="2" customFormat="1" ht="12.75" x14ac:dyDescent="0.2">
      <c r="A124" s="37"/>
      <c r="B124" s="37"/>
      <c r="C124" s="19">
        <v>2018</v>
      </c>
      <c r="D124" s="8">
        <f>E124+F124+G124+H124</f>
        <v>0</v>
      </c>
      <c r="E124" s="8">
        <v>0</v>
      </c>
      <c r="F124" s="8">
        <v>0</v>
      </c>
      <c r="G124" s="8">
        <v>0</v>
      </c>
      <c r="H124" s="8">
        <v>0</v>
      </c>
      <c r="I124" s="28"/>
    </row>
    <row r="125" spans="1:9" s="2" customFormat="1" ht="12.75" x14ac:dyDescent="0.2">
      <c r="A125" s="37"/>
      <c r="B125" s="37"/>
      <c r="C125" s="19">
        <v>2019</v>
      </c>
      <c r="D125" s="8">
        <f t="shared" ref="D125:D126" si="34">E125+F125+G125+H125</f>
        <v>0</v>
      </c>
      <c r="E125" s="8">
        <v>0</v>
      </c>
      <c r="F125" s="8">
        <v>0</v>
      </c>
      <c r="G125" s="8">
        <v>0</v>
      </c>
      <c r="H125" s="8">
        <v>0</v>
      </c>
      <c r="I125" s="28"/>
    </row>
    <row r="126" spans="1:9" s="2" customFormat="1" ht="12.75" x14ac:dyDescent="0.2">
      <c r="A126" s="37"/>
      <c r="B126" s="37"/>
      <c r="C126" s="19">
        <v>2020</v>
      </c>
      <c r="D126" s="8">
        <f t="shared" si="34"/>
        <v>0</v>
      </c>
      <c r="E126" s="8">
        <v>0</v>
      </c>
      <c r="F126" s="8">
        <v>0</v>
      </c>
      <c r="G126" s="8">
        <v>0</v>
      </c>
      <c r="H126" s="8">
        <v>0</v>
      </c>
      <c r="I126" s="28"/>
    </row>
    <row r="127" spans="1:9" s="2" customFormat="1" ht="12.75" x14ac:dyDescent="0.2">
      <c r="A127" s="37"/>
      <c r="B127" s="37"/>
      <c r="C127" s="19">
        <v>2021</v>
      </c>
      <c r="D127" s="8">
        <f>E127+F127+G127+H127</f>
        <v>0</v>
      </c>
      <c r="E127" s="8">
        <v>0</v>
      </c>
      <c r="F127" s="8">
        <v>0</v>
      </c>
      <c r="G127" s="8">
        <v>0</v>
      </c>
      <c r="H127" s="8">
        <v>0</v>
      </c>
      <c r="I127" s="28"/>
    </row>
    <row r="128" spans="1:9" s="2" customFormat="1" ht="12.75" x14ac:dyDescent="0.2">
      <c r="A128" s="37"/>
      <c r="B128" s="37"/>
      <c r="C128" s="19">
        <v>2022</v>
      </c>
      <c r="D128" s="7">
        <f t="shared" ref="D128:D130" si="35">E128+F128+G128+H128</f>
        <v>6323.4</v>
      </c>
      <c r="E128" s="8">
        <v>0</v>
      </c>
      <c r="F128" s="7">
        <v>6323.4</v>
      </c>
      <c r="G128" s="8">
        <v>0</v>
      </c>
      <c r="H128" s="8">
        <v>0</v>
      </c>
      <c r="I128" s="28"/>
    </row>
    <row r="129" spans="1:9" s="2" customFormat="1" ht="12.75" x14ac:dyDescent="0.2">
      <c r="A129" s="37"/>
      <c r="B129" s="37"/>
      <c r="C129" s="19">
        <v>2023</v>
      </c>
      <c r="D129" s="7">
        <f t="shared" si="35"/>
        <v>2000</v>
      </c>
      <c r="E129" s="8">
        <v>0</v>
      </c>
      <c r="F129" s="7">
        <v>2000</v>
      </c>
      <c r="G129" s="8">
        <v>0</v>
      </c>
      <c r="H129" s="8">
        <v>0</v>
      </c>
      <c r="I129" s="28"/>
    </row>
    <row r="130" spans="1:9" s="2" customFormat="1" ht="12.75" x14ac:dyDescent="0.2">
      <c r="A130" s="37"/>
      <c r="B130" s="37"/>
      <c r="C130" s="19">
        <v>2024</v>
      </c>
      <c r="D130" s="8">
        <f t="shared" si="35"/>
        <v>0</v>
      </c>
      <c r="E130" s="8">
        <v>0</v>
      </c>
      <c r="F130" s="8">
        <v>0</v>
      </c>
      <c r="G130" s="8">
        <v>0</v>
      </c>
      <c r="H130" s="8">
        <v>0</v>
      </c>
      <c r="I130" s="28"/>
    </row>
    <row r="131" spans="1:9" s="2" customFormat="1" ht="12.75" x14ac:dyDescent="0.2">
      <c r="A131" s="37"/>
      <c r="B131" s="37"/>
      <c r="C131" s="19">
        <v>2025</v>
      </c>
      <c r="D131" s="8">
        <f t="shared" ref="D131" si="36">E131+F131+G131+H131</f>
        <v>0</v>
      </c>
      <c r="E131" s="8">
        <v>0</v>
      </c>
      <c r="F131" s="8">
        <v>0</v>
      </c>
      <c r="G131" s="8">
        <v>0</v>
      </c>
      <c r="H131" s="8">
        <v>0</v>
      </c>
      <c r="I131" s="28"/>
    </row>
    <row r="132" spans="1:9" s="2" customFormat="1" ht="12.75" x14ac:dyDescent="0.2">
      <c r="A132" s="37" t="s">
        <v>43</v>
      </c>
      <c r="B132" s="29" t="s">
        <v>47</v>
      </c>
      <c r="C132" s="20" t="s">
        <v>51</v>
      </c>
      <c r="D132" s="9">
        <f>SUM(D133:D142)</f>
        <v>1400</v>
      </c>
      <c r="E132" s="10">
        <f t="shared" ref="E132" si="37">SUM(E133:E142)</f>
        <v>0</v>
      </c>
      <c r="F132" s="9">
        <f>SUM(F133:F142)</f>
        <v>1400</v>
      </c>
      <c r="G132" s="10">
        <f>SUM(G134:G142)</f>
        <v>0</v>
      </c>
      <c r="H132" s="10">
        <f t="shared" ref="H132" si="38">SUM(H133:H142)</f>
        <v>0</v>
      </c>
      <c r="I132" s="27" t="s">
        <v>11</v>
      </c>
    </row>
    <row r="133" spans="1:9" s="2" customFormat="1" ht="12.75" x14ac:dyDescent="0.2">
      <c r="A133" s="37"/>
      <c r="B133" s="29"/>
      <c r="C133" s="19">
        <v>2016</v>
      </c>
      <c r="D133" s="8">
        <f>E133+F133+G142+H133</f>
        <v>0</v>
      </c>
      <c r="E133" s="8">
        <f>E144+E155</f>
        <v>0</v>
      </c>
      <c r="F133" s="8">
        <f>F144+F155</f>
        <v>0</v>
      </c>
      <c r="G133" s="15">
        <f>G144+G155</f>
        <v>0</v>
      </c>
      <c r="H133" s="8">
        <f>H144</f>
        <v>0</v>
      </c>
      <c r="I133" s="28"/>
    </row>
    <row r="134" spans="1:9" s="2" customFormat="1" ht="12.75" x14ac:dyDescent="0.2">
      <c r="A134" s="37"/>
      <c r="B134" s="29"/>
      <c r="C134" s="19">
        <v>2017</v>
      </c>
      <c r="D134" s="8">
        <f t="shared" ref="D134:D139" si="39">E134+F134+G134+H134</f>
        <v>0</v>
      </c>
      <c r="E134" s="8">
        <f t="shared" ref="E134:F142" si="40">E145+E156</f>
        <v>0</v>
      </c>
      <c r="F134" s="8">
        <f t="shared" si="40"/>
        <v>0</v>
      </c>
      <c r="G134" s="8">
        <f t="shared" ref="G134:G137" si="41">G147</f>
        <v>0</v>
      </c>
      <c r="H134" s="8">
        <f>H147</f>
        <v>0</v>
      </c>
      <c r="I134" s="28"/>
    </row>
    <row r="135" spans="1:9" s="2" customFormat="1" ht="12.75" x14ac:dyDescent="0.2">
      <c r="A135" s="37"/>
      <c r="B135" s="29"/>
      <c r="C135" s="19">
        <v>2018</v>
      </c>
      <c r="D135" s="8">
        <f t="shared" si="39"/>
        <v>0</v>
      </c>
      <c r="E135" s="8">
        <f>E146+E157</f>
        <v>0</v>
      </c>
      <c r="F135" s="8">
        <f t="shared" ref="F135:F142" si="42">F146+F157</f>
        <v>0</v>
      </c>
      <c r="G135" s="8">
        <f t="shared" si="41"/>
        <v>0</v>
      </c>
      <c r="H135" s="8">
        <f>H148</f>
        <v>0</v>
      </c>
      <c r="I135" s="28"/>
    </row>
    <row r="136" spans="1:9" s="2" customFormat="1" ht="12.75" x14ac:dyDescent="0.2">
      <c r="A136" s="37"/>
      <c r="B136" s="29"/>
      <c r="C136" s="19">
        <v>2019</v>
      </c>
      <c r="D136" s="8">
        <f t="shared" si="39"/>
        <v>0</v>
      </c>
      <c r="E136" s="8">
        <f t="shared" si="40"/>
        <v>0</v>
      </c>
      <c r="F136" s="8">
        <f t="shared" si="42"/>
        <v>0</v>
      </c>
      <c r="G136" s="8">
        <f t="shared" si="41"/>
        <v>0</v>
      </c>
      <c r="H136" s="8">
        <f>H149</f>
        <v>0</v>
      </c>
      <c r="I136" s="28"/>
    </row>
    <row r="137" spans="1:9" s="2" customFormat="1" ht="12.75" x14ac:dyDescent="0.2">
      <c r="A137" s="37"/>
      <c r="B137" s="29"/>
      <c r="C137" s="19">
        <v>2020</v>
      </c>
      <c r="D137" s="8">
        <f t="shared" si="39"/>
        <v>0</v>
      </c>
      <c r="E137" s="8">
        <f t="shared" si="40"/>
        <v>0</v>
      </c>
      <c r="F137" s="8">
        <f t="shared" si="42"/>
        <v>0</v>
      </c>
      <c r="G137" s="8">
        <f t="shared" si="41"/>
        <v>0</v>
      </c>
      <c r="H137" s="8">
        <f>H150</f>
        <v>0</v>
      </c>
      <c r="I137" s="28"/>
    </row>
    <row r="138" spans="1:9" s="2" customFormat="1" ht="12.75" x14ac:dyDescent="0.2">
      <c r="A138" s="37"/>
      <c r="B138" s="29"/>
      <c r="C138" s="19">
        <v>2021</v>
      </c>
      <c r="D138" s="8">
        <f t="shared" si="39"/>
        <v>0</v>
      </c>
      <c r="E138" s="8">
        <f t="shared" si="40"/>
        <v>0</v>
      </c>
      <c r="F138" s="8">
        <f t="shared" si="42"/>
        <v>0</v>
      </c>
      <c r="G138" s="8">
        <f>G153+G173</f>
        <v>0</v>
      </c>
      <c r="H138" s="8">
        <f>H166</f>
        <v>0</v>
      </c>
      <c r="I138" s="28"/>
    </row>
    <row r="139" spans="1:9" s="2" customFormat="1" ht="12.75" x14ac:dyDescent="0.2">
      <c r="A139" s="37"/>
      <c r="B139" s="29"/>
      <c r="C139" s="19">
        <v>2022</v>
      </c>
      <c r="D139" s="8">
        <f t="shared" si="39"/>
        <v>0</v>
      </c>
      <c r="E139" s="8">
        <f t="shared" si="40"/>
        <v>0</v>
      </c>
      <c r="F139" s="8">
        <f t="shared" si="42"/>
        <v>0</v>
      </c>
      <c r="G139" s="8">
        <f>G165+G176</f>
        <v>0</v>
      </c>
      <c r="H139" s="8">
        <f>H218</f>
        <v>0</v>
      </c>
      <c r="I139" s="28"/>
    </row>
    <row r="140" spans="1:9" s="2" customFormat="1" ht="12.75" x14ac:dyDescent="0.2">
      <c r="A140" s="37"/>
      <c r="B140" s="29"/>
      <c r="C140" s="19">
        <v>2023</v>
      </c>
      <c r="D140" s="8">
        <f t="shared" ref="D140:D141" si="43">E140+F140+G140+H140</f>
        <v>0</v>
      </c>
      <c r="E140" s="8">
        <f t="shared" si="40"/>
        <v>0</v>
      </c>
      <c r="F140" s="8">
        <f t="shared" si="42"/>
        <v>0</v>
      </c>
      <c r="G140" s="8">
        <f t="shared" ref="G140" si="44">G151</f>
        <v>0</v>
      </c>
      <c r="H140" s="8">
        <f t="shared" ref="H140" si="45">H151</f>
        <v>0</v>
      </c>
      <c r="I140" s="28"/>
    </row>
    <row r="141" spans="1:9" s="2" customFormat="1" ht="12.75" x14ac:dyDescent="0.2">
      <c r="A141" s="37"/>
      <c r="B141" s="29"/>
      <c r="C141" s="19">
        <v>2024</v>
      </c>
      <c r="D141" s="7">
        <f t="shared" si="43"/>
        <v>1400</v>
      </c>
      <c r="E141" s="8">
        <f t="shared" si="40"/>
        <v>0</v>
      </c>
      <c r="F141" s="7">
        <f t="shared" si="42"/>
        <v>1400</v>
      </c>
      <c r="G141" s="8">
        <f t="shared" ref="G141:H142" si="46">G152</f>
        <v>0</v>
      </c>
      <c r="H141" s="8">
        <f t="shared" si="46"/>
        <v>0</v>
      </c>
      <c r="I141" s="28"/>
    </row>
    <row r="142" spans="1:9" s="2" customFormat="1" ht="12.75" x14ac:dyDescent="0.2">
      <c r="A142" s="37"/>
      <c r="B142" s="29"/>
      <c r="C142" s="19">
        <v>2025</v>
      </c>
      <c r="D142" s="8">
        <f>E142+F142+G142+H142</f>
        <v>0</v>
      </c>
      <c r="E142" s="8">
        <f t="shared" si="40"/>
        <v>0</v>
      </c>
      <c r="F142" s="8">
        <f t="shared" si="42"/>
        <v>0</v>
      </c>
      <c r="G142" s="8">
        <f>G144+G155</f>
        <v>0</v>
      </c>
      <c r="H142" s="8">
        <f t="shared" si="46"/>
        <v>0</v>
      </c>
      <c r="I142" s="30"/>
    </row>
    <row r="143" spans="1:9" s="2" customFormat="1" ht="12.75" x14ac:dyDescent="0.2">
      <c r="A143" s="37" t="s">
        <v>44</v>
      </c>
      <c r="B143" s="37" t="s">
        <v>48</v>
      </c>
      <c r="C143" s="19" t="s">
        <v>51</v>
      </c>
      <c r="D143" s="8">
        <f>SUM(D144:D153)</f>
        <v>0</v>
      </c>
      <c r="E143" s="8">
        <f>SUM(E144:E153)</f>
        <v>0</v>
      </c>
      <c r="F143" s="8">
        <f>SUM(F144:F153)</f>
        <v>0</v>
      </c>
      <c r="G143" s="8">
        <f t="shared" ref="G143:H143" si="47">SUM(G144:G153)</f>
        <v>0</v>
      </c>
      <c r="H143" s="8">
        <f t="shared" si="47"/>
        <v>0</v>
      </c>
      <c r="I143" s="27" t="s">
        <v>11</v>
      </c>
    </row>
    <row r="144" spans="1:9" s="2" customFormat="1" ht="12.75" x14ac:dyDescent="0.2">
      <c r="A144" s="37"/>
      <c r="B144" s="37"/>
      <c r="C144" s="19">
        <v>2016</v>
      </c>
      <c r="D144" s="8">
        <f>E144+F144+G144+H144</f>
        <v>0</v>
      </c>
      <c r="E144" s="8">
        <v>0</v>
      </c>
      <c r="F144" s="8">
        <v>0</v>
      </c>
      <c r="G144" s="8">
        <f>G166</f>
        <v>0</v>
      </c>
      <c r="H144" s="8">
        <f>H166</f>
        <v>0</v>
      </c>
      <c r="I144" s="28"/>
    </row>
    <row r="145" spans="1:9" s="2" customFormat="1" ht="12.75" x14ac:dyDescent="0.2">
      <c r="A145" s="37"/>
      <c r="B145" s="37"/>
      <c r="C145" s="19">
        <v>2017</v>
      </c>
      <c r="D145" s="8">
        <f t="shared" ref="D145:D153" si="48">E145+F145+G145+H145</f>
        <v>0</v>
      </c>
      <c r="E145" s="8">
        <v>0</v>
      </c>
      <c r="F145" s="8">
        <v>0</v>
      </c>
      <c r="G145" s="8">
        <f t="shared" ref="G145:G148" si="49">G169</f>
        <v>0</v>
      </c>
      <c r="H145" s="8">
        <f>H169</f>
        <v>0</v>
      </c>
      <c r="I145" s="28"/>
    </row>
    <row r="146" spans="1:9" s="2" customFormat="1" ht="12.75" x14ac:dyDescent="0.2">
      <c r="A146" s="37"/>
      <c r="B146" s="37"/>
      <c r="C146" s="19">
        <v>2018</v>
      </c>
      <c r="D146" s="8">
        <f t="shared" si="48"/>
        <v>0</v>
      </c>
      <c r="E146" s="8">
        <v>0</v>
      </c>
      <c r="F146" s="8">
        <v>0</v>
      </c>
      <c r="G146" s="8">
        <f t="shared" si="49"/>
        <v>0</v>
      </c>
      <c r="H146" s="8">
        <f>H170</f>
        <v>0</v>
      </c>
      <c r="I146" s="28"/>
    </row>
    <row r="147" spans="1:9" s="2" customFormat="1" ht="12.75" x14ac:dyDescent="0.2">
      <c r="A147" s="37"/>
      <c r="B147" s="37"/>
      <c r="C147" s="19">
        <v>2019</v>
      </c>
      <c r="D147" s="8">
        <f t="shared" si="48"/>
        <v>0</v>
      </c>
      <c r="E147" s="8">
        <v>0</v>
      </c>
      <c r="F147" s="8">
        <v>0</v>
      </c>
      <c r="G147" s="8">
        <f t="shared" si="49"/>
        <v>0</v>
      </c>
      <c r="H147" s="8">
        <f>H171</f>
        <v>0</v>
      </c>
      <c r="I147" s="28"/>
    </row>
    <row r="148" spans="1:9" s="2" customFormat="1" ht="12.75" x14ac:dyDescent="0.2">
      <c r="A148" s="37"/>
      <c r="B148" s="37"/>
      <c r="C148" s="19">
        <v>2020</v>
      </c>
      <c r="D148" s="8">
        <f t="shared" si="48"/>
        <v>0</v>
      </c>
      <c r="E148" s="8">
        <v>0</v>
      </c>
      <c r="F148" s="8">
        <v>0</v>
      </c>
      <c r="G148" s="8">
        <f t="shared" si="49"/>
        <v>0</v>
      </c>
      <c r="H148" s="8">
        <f>H172</f>
        <v>0</v>
      </c>
      <c r="I148" s="28"/>
    </row>
    <row r="149" spans="1:9" s="2" customFormat="1" ht="12.75" x14ac:dyDescent="0.2">
      <c r="A149" s="37"/>
      <c r="B149" s="37"/>
      <c r="C149" s="19">
        <v>2021</v>
      </c>
      <c r="D149" s="8">
        <f t="shared" si="48"/>
        <v>0</v>
      </c>
      <c r="E149" s="8">
        <v>0</v>
      </c>
      <c r="F149" s="8">
        <v>0</v>
      </c>
      <c r="G149" s="8">
        <f>G173+G184</f>
        <v>0</v>
      </c>
      <c r="H149" s="8">
        <f>H177</f>
        <v>0</v>
      </c>
      <c r="I149" s="28"/>
    </row>
    <row r="150" spans="1:9" s="2" customFormat="1" ht="12.75" x14ac:dyDescent="0.2">
      <c r="A150" s="37"/>
      <c r="B150" s="37"/>
      <c r="C150" s="19">
        <v>2022</v>
      </c>
      <c r="D150" s="8">
        <f t="shared" si="48"/>
        <v>0</v>
      </c>
      <c r="E150" s="8">
        <v>0</v>
      </c>
      <c r="F150" s="8">
        <v>0</v>
      </c>
      <c r="G150" s="8">
        <f>G176+G187</f>
        <v>0</v>
      </c>
      <c r="H150" s="8">
        <f>H229</f>
        <v>0</v>
      </c>
      <c r="I150" s="28"/>
    </row>
    <row r="151" spans="1:9" s="2" customFormat="1" ht="12.75" x14ac:dyDescent="0.2">
      <c r="A151" s="37"/>
      <c r="B151" s="37"/>
      <c r="C151" s="19">
        <v>2023</v>
      </c>
      <c r="D151" s="8">
        <f t="shared" ref="D151:D152" si="50">E151+F151+G151+H151</f>
        <v>0</v>
      </c>
      <c r="E151" s="8">
        <v>0</v>
      </c>
      <c r="F151" s="8">
        <v>0</v>
      </c>
      <c r="G151" s="8">
        <f>G176+G187</f>
        <v>0</v>
      </c>
      <c r="H151" s="8">
        <f>H230</f>
        <v>0</v>
      </c>
      <c r="I151" s="28"/>
    </row>
    <row r="152" spans="1:9" s="2" customFormat="1" ht="12.75" x14ac:dyDescent="0.2">
      <c r="A152" s="37"/>
      <c r="B152" s="37"/>
      <c r="C152" s="19">
        <v>2024</v>
      </c>
      <c r="D152" s="8">
        <f t="shared" si="50"/>
        <v>0</v>
      </c>
      <c r="E152" s="8">
        <v>0</v>
      </c>
      <c r="F152" s="8">
        <v>0</v>
      </c>
      <c r="G152" s="8">
        <f>G176+G187</f>
        <v>0</v>
      </c>
      <c r="H152" s="8">
        <f>H231</f>
        <v>0</v>
      </c>
      <c r="I152" s="28"/>
    </row>
    <row r="153" spans="1:9" s="2" customFormat="1" ht="12.75" x14ac:dyDescent="0.2">
      <c r="A153" s="37"/>
      <c r="B153" s="37"/>
      <c r="C153" s="19">
        <v>2025</v>
      </c>
      <c r="D153" s="8">
        <f t="shared" si="48"/>
        <v>0</v>
      </c>
      <c r="E153" s="8">
        <v>0</v>
      </c>
      <c r="F153" s="8">
        <v>0</v>
      </c>
      <c r="G153" s="8">
        <f>G177+G188</f>
        <v>0</v>
      </c>
      <c r="H153" s="8">
        <f>H232</f>
        <v>0</v>
      </c>
      <c r="I153" s="30"/>
    </row>
    <row r="154" spans="1:9" s="2" customFormat="1" ht="12.75" x14ac:dyDescent="0.2">
      <c r="A154" s="37" t="s">
        <v>52</v>
      </c>
      <c r="B154" s="37" t="s">
        <v>61</v>
      </c>
      <c r="C154" s="19" t="s">
        <v>51</v>
      </c>
      <c r="D154" s="7">
        <f>SUM(D155:D164)</f>
        <v>1400</v>
      </c>
      <c r="E154" s="8">
        <f>SUM(E155:E164)</f>
        <v>0</v>
      </c>
      <c r="F154" s="7">
        <f>SUM(F155:F164)</f>
        <v>1400</v>
      </c>
      <c r="G154" s="8">
        <f t="shared" ref="G154:H154" si="51">SUM(G155:G164)</f>
        <v>0</v>
      </c>
      <c r="H154" s="8">
        <f t="shared" si="51"/>
        <v>0</v>
      </c>
      <c r="I154" s="27" t="s">
        <v>11</v>
      </c>
    </row>
    <row r="155" spans="1:9" s="2" customFormat="1" ht="12.75" x14ac:dyDescent="0.2">
      <c r="A155" s="37"/>
      <c r="B155" s="37"/>
      <c r="C155" s="19">
        <v>2016</v>
      </c>
      <c r="D155" s="8">
        <f>E155+F155+G155+H155</f>
        <v>0</v>
      </c>
      <c r="E155" s="8">
        <v>0</v>
      </c>
      <c r="F155" s="8">
        <v>0</v>
      </c>
      <c r="G155" s="8">
        <f>G177</f>
        <v>0</v>
      </c>
      <c r="H155" s="8">
        <f>H177</f>
        <v>0</v>
      </c>
      <c r="I155" s="28"/>
    </row>
    <row r="156" spans="1:9" s="2" customFormat="1" ht="12.75" x14ac:dyDescent="0.2">
      <c r="A156" s="37"/>
      <c r="B156" s="37"/>
      <c r="C156" s="19">
        <v>2017</v>
      </c>
      <c r="D156" s="8">
        <f t="shared" ref="D156:D164" si="52">E156+F156+G156+H156</f>
        <v>0</v>
      </c>
      <c r="E156" s="8">
        <v>0</v>
      </c>
      <c r="F156" s="8">
        <v>0</v>
      </c>
      <c r="G156" s="8">
        <f t="shared" ref="G156:G159" si="53">G180</f>
        <v>0</v>
      </c>
      <c r="H156" s="8">
        <f>H180</f>
        <v>0</v>
      </c>
      <c r="I156" s="28"/>
    </row>
    <row r="157" spans="1:9" s="2" customFormat="1" ht="12.75" x14ac:dyDescent="0.2">
      <c r="A157" s="37"/>
      <c r="B157" s="37"/>
      <c r="C157" s="19">
        <v>2018</v>
      </c>
      <c r="D157" s="8">
        <f t="shared" si="52"/>
        <v>0</v>
      </c>
      <c r="E157" s="8">
        <v>0</v>
      </c>
      <c r="F157" s="8">
        <v>0</v>
      </c>
      <c r="G157" s="8">
        <f t="shared" si="53"/>
        <v>0</v>
      </c>
      <c r="H157" s="8">
        <f>H181</f>
        <v>0</v>
      </c>
      <c r="I157" s="28"/>
    </row>
    <row r="158" spans="1:9" s="2" customFormat="1" ht="12.75" x14ac:dyDescent="0.2">
      <c r="A158" s="37"/>
      <c r="B158" s="37"/>
      <c r="C158" s="19">
        <v>2019</v>
      </c>
      <c r="D158" s="8">
        <f t="shared" si="52"/>
        <v>0</v>
      </c>
      <c r="E158" s="8">
        <v>0</v>
      </c>
      <c r="F158" s="8">
        <v>0</v>
      </c>
      <c r="G158" s="8">
        <f t="shared" si="53"/>
        <v>0</v>
      </c>
      <c r="H158" s="8">
        <f>H182</f>
        <v>0</v>
      </c>
      <c r="I158" s="28"/>
    </row>
    <row r="159" spans="1:9" s="2" customFormat="1" ht="12.75" x14ac:dyDescent="0.2">
      <c r="A159" s="37"/>
      <c r="B159" s="37"/>
      <c r="C159" s="19">
        <v>2020</v>
      </c>
      <c r="D159" s="8">
        <f t="shared" si="52"/>
        <v>0</v>
      </c>
      <c r="E159" s="8">
        <v>0</v>
      </c>
      <c r="F159" s="8">
        <v>0</v>
      </c>
      <c r="G159" s="8">
        <f t="shared" si="53"/>
        <v>0</v>
      </c>
      <c r="H159" s="8">
        <f>H183</f>
        <v>0</v>
      </c>
      <c r="I159" s="28"/>
    </row>
    <row r="160" spans="1:9" s="2" customFormat="1" ht="12.75" x14ac:dyDescent="0.2">
      <c r="A160" s="37"/>
      <c r="B160" s="37"/>
      <c r="C160" s="19">
        <v>2021</v>
      </c>
      <c r="D160" s="8">
        <f t="shared" si="52"/>
        <v>0</v>
      </c>
      <c r="E160" s="8">
        <v>0</v>
      </c>
      <c r="F160" s="8">
        <v>0</v>
      </c>
      <c r="G160" s="8">
        <f>G184+G195</f>
        <v>0</v>
      </c>
      <c r="H160" s="8">
        <f>H188</f>
        <v>0</v>
      </c>
      <c r="I160" s="28"/>
    </row>
    <row r="161" spans="1:9" s="2" customFormat="1" ht="12.75" x14ac:dyDescent="0.2">
      <c r="A161" s="37"/>
      <c r="B161" s="37"/>
      <c r="C161" s="19">
        <v>2022</v>
      </c>
      <c r="D161" s="8">
        <f t="shared" si="52"/>
        <v>0</v>
      </c>
      <c r="E161" s="8">
        <v>0</v>
      </c>
      <c r="F161" s="8">
        <v>0</v>
      </c>
      <c r="G161" s="8">
        <f>G187+G198</f>
        <v>0</v>
      </c>
      <c r="H161" s="8">
        <f>H240</f>
        <v>0</v>
      </c>
      <c r="I161" s="28"/>
    </row>
    <row r="162" spans="1:9" s="2" customFormat="1" ht="12.75" x14ac:dyDescent="0.2">
      <c r="A162" s="37"/>
      <c r="B162" s="37"/>
      <c r="C162" s="19">
        <v>2023</v>
      </c>
      <c r="D162" s="8">
        <f t="shared" si="52"/>
        <v>0</v>
      </c>
      <c r="E162" s="8">
        <v>0</v>
      </c>
      <c r="F162" s="8">
        <v>0</v>
      </c>
      <c r="G162" s="8">
        <f>G187+G198</f>
        <v>0</v>
      </c>
      <c r="H162" s="8">
        <f>H241</f>
        <v>0</v>
      </c>
      <c r="I162" s="28"/>
    </row>
    <row r="163" spans="1:9" s="2" customFormat="1" ht="12.75" x14ac:dyDescent="0.2">
      <c r="A163" s="37"/>
      <c r="B163" s="37"/>
      <c r="C163" s="19">
        <v>2024</v>
      </c>
      <c r="D163" s="7">
        <f t="shared" si="52"/>
        <v>1400</v>
      </c>
      <c r="E163" s="8">
        <v>0</v>
      </c>
      <c r="F163" s="7">
        <v>1400</v>
      </c>
      <c r="G163" s="8">
        <f>G188+G199</f>
        <v>0</v>
      </c>
      <c r="H163" s="8">
        <f>H242</f>
        <v>0</v>
      </c>
      <c r="I163" s="28"/>
    </row>
    <row r="164" spans="1:9" s="2" customFormat="1" ht="12.75" x14ac:dyDescent="0.2">
      <c r="A164" s="37"/>
      <c r="B164" s="37"/>
      <c r="C164" s="19">
        <v>2025</v>
      </c>
      <c r="D164" s="8">
        <f t="shared" si="52"/>
        <v>0</v>
      </c>
      <c r="E164" s="8">
        <v>0</v>
      </c>
      <c r="F164" s="8">
        <v>0</v>
      </c>
      <c r="G164" s="8">
        <f>G188+G199</f>
        <v>0</v>
      </c>
      <c r="H164" s="8">
        <f>H243</f>
        <v>0</v>
      </c>
      <c r="I164" s="30"/>
    </row>
    <row r="165" spans="1:9" s="2" customFormat="1" ht="14.25" x14ac:dyDescent="0.2">
      <c r="A165" s="31" t="s">
        <v>21</v>
      </c>
      <c r="B165" s="32"/>
      <c r="C165" s="32"/>
      <c r="D165" s="32"/>
      <c r="E165" s="32"/>
      <c r="F165" s="32"/>
      <c r="G165" s="32"/>
      <c r="H165" s="32"/>
      <c r="I165" s="33"/>
    </row>
    <row r="166" spans="1:9" s="2" customFormat="1" ht="12.75" x14ac:dyDescent="0.2">
      <c r="A166" s="29">
        <v>2</v>
      </c>
      <c r="B166" s="29" t="s">
        <v>22</v>
      </c>
      <c r="C166" s="20" t="s">
        <v>51</v>
      </c>
      <c r="D166" s="9">
        <f>E166+F166+G166+H166</f>
        <v>11357.5</v>
      </c>
      <c r="E166" s="9">
        <f>SUM(E167:E176)</f>
        <v>9385</v>
      </c>
      <c r="F166" s="9">
        <f>SUM(F168:F176)</f>
        <v>1972.5</v>
      </c>
      <c r="G166" s="10">
        <f>SUM(G167:G176)</f>
        <v>0</v>
      </c>
      <c r="H166" s="10">
        <f>SUM(H167:H176)</f>
        <v>0</v>
      </c>
      <c r="I166" s="34" t="s">
        <v>11</v>
      </c>
    </row>
    <row r="167" spans="1:9" s="5" customFormat="1" ht="12.75" customHeight="1" x14ac:dyDescent="0.25">
      <c r="A167" s="29"/>
      <c r="B167" s="29"/>
      <c r="C167" s="20">
        <v>2016</v>
      </c>
      <c r="D167" s="9">
        <f>E167+F167+G167+H167</f>
        <v>1188.9000000000001</v>
      </c>
      <c r="E167" s="9">
        <f t="shared" ref="E167:E173" si="54">E189+E200</f>
        <v>1188.9000000000001</v>
      </c>
      <c r="F167" s="10">
        <f>F178+F189+F200</f>
        <v>0</v>
      </c>
      <c r="G167" s="10">
        <f>G178+G189+G200</f>
        <v>0</v>
      </c>
      <c r="H167" s="10">
        <f>H178+H189+H200</f>
        <v>0</v>
      </c>
      <c r="I167" s="35"/>
    </row>
    <row r="168" spans="1:9" s="4" customFormat="1" ht="12.75" customHeight="1" x14ac:dyDescent="0.2">
      <c r="A168" s="29"/>
      <c r="B168" s="29"/>
      <c r="C168" s="20">
        <v>2017</v>
      </c>
      <c r="D168" s="9">
        <f t="shared" ref="D168:D175" si="55">E168+F168+G168+H168</f>
        <v>1430.6</v>
      </c>
      <c r="E168" s="9">
        <f t="shared" si="54"/>
        <v>1430.6</v>
      </c>
      <c r="F168" s="10">
        <f t="shared" ref="F168:F173" si="56">F190+F201</f>
        <v>0</v>
      </c>
      <c r="G168" s="10">
        <f t="shared" ref="G168:H173" si="57">G179+G190+G201</f>
        <v>0</v>
      </c>
      <c r="H168" s="10">
        <f t="shared" si="57"/>
        <v>0</v>
      </c>
      <c r="I168" s="35"/>
    </row>
    <row r="169" spans="1:9" s="4" customFormat="1" ht="12.75" x14ac:dyDescent="0.2">
      <c r="A169" s="29"/>
      <c r="B169" s="29"/>
      <c r="C169" s="20">
        <v>2018</v>
      </c>
      <c r="D169" s="9">
        <f t="shared" si="55"/>
        <v>1965.5</v>
      </c>
      <c r="E169" s="9">
        <f t="shared" si="54"/>
        <v>1493</v>
      </c>
      <c r="F169" s="9">
        <f t="shared" si="56"/>
        <v>472.5</v>
      </c>
      <c r="G169" s="10">
        <f t="shared" si="57"/>
        <v>0</v>
      </c>
      <c r="H169" s="10">
        <f t="shared" si="57"/>
        <v>0</v>
      </c>
      <c r="I169" s="35"/>
    </row>
    <row r="170" spans="1:9" s="4" customFormat="1" ht="12.75" x14ac:dyDescent="0.2">
      <c r="A170" s="29"/>
      <c r="B170" s="29"/>
      <c r="C170" s="20">
        <v>2019</v>
      </c>
      <c r="D170" s="9">
        <f t="shared" si="55"/>
        <v>2988.1</v>
      </c>
      <c r="E170" s="9">
        <f t="shared" si="54"/>
        <v>1488.1</v>
      </c>
      <c r="F170" s="9">
        <f t="shared" si="56"/>
        <v>1500</v>
      </c>
      <c r="G170" s="10">
        <f t="shared" si="57"/>
        <v>0</v>
      </c>
      <c r="H170" s="10">
        <f t="shared" si="57"/>
        <v>0</v>
      </c>
      <c r="I170" s="35"/>
    </row>
    <row r="171" spans="1:9" s="4" customFormat="1" ht="12.75" x14ac:dyDescent="0.2">
      <c r="A171" s="29"/>
      <c r="B171" s="29"/>
      <c r="C171" s="20">
        <v>2020</v>
      </c>
      <c r="D171" s="9">
        <f t="shared" si="55"/>
        <v>1892.2</v>
      </c>
      <c r="E171" s="9">
        <f t="shared" si="54"/>
        <v>1892.2</v>
      </c>
      <c r="F171" s="10">
        <f t="shared" si="56"/>
        <v>0</v>
      </c>
      <c r="G171" s="10">
        <f t="shared" si="57"/>
        <v>0</v>
      </c>
      <c r="H171" s="10">
        <f t="shared" si="57"/>
        <v>0</v>
      </c>
      <c r="I171" s="35"/>
    </row>
    <row r="172" spans="1:9" s="4" customFormat="1" ht="12.75" x14ac:dyDescent="0.2">
      <c r="A172" s="29"/>
      <c r="B172" s="29"/>
      <c r="C172" s="20">
        <v>2021</v>
      </c>
      <c r="D172" s="9">
        <f t="shared" si="55"/>
        <v>1892.2</v>
      </c>
      <c r="E172" s="9">
        <f t="shared" si="54"/>
        <v>1892.2</v>
      </c>
      <c r="F172" s="10">
        <f t="shared" si="56"/>
        <v>0</v>
      </c>
      <c r="G172" s="10">
        <f t="shared" si="57"/>
        <v>0</v>
      </c>
      <c r="H172" s="10">
        <f t="shared" si="57"/>
        <v>0</v>
      </c>
      <c r="I172" s="35"/>
    </row>
    <row r="173" spans="1:9" s="4" customFormat="1" ht="12.75" x14ac:dyDescent="0.2">
      <c r="A173" s="29"/>
      <c r="B173" s="29"/>
      <c r="C173" s="20">
        <v>2022</v>
      </c>
      <c r="D173" s="10">
        <f t="shared" si="55"/>
        <v>0</v>
      </c>
      <c r="E173" s="10">
        <f t="shared" si="54"/>
        <v>0</v>
      </c>
      <c r="F173" s="10">
        <f t="shared" si="56"/>
        <v>0</v>
      </c>
      <c r="G173" s="10">
        <f t="shared" si="57"/>
        <v>0</v>
      </c>
      <c r="H173" s="10">
        <f t="shared" si="57"/>
        <v>0</v>
      </c>
      <c r="I173" s="35"/>
    </row>
    <row r="174" spans="1:9" s="4" customFormat="1" ht="12.75" x14ac:dyDescent="0.2">
      <c r="A174" s="29"/>
      <c r="B174" s="29"/>
      <c r="C174" s="20">
        <v>2023</v>
      </c>
      <c r="D174" s="10">
        <f t="shared" si="55"/>
        <v>0</v>
      </c>
      <c r="E174" s="10">
        <f>E185</f>
        <v>0</v>
      </c>
      <c r="F174" s="10">
        <f t="shared" ref="F174:H174" si="58">F185</f>
        <v>0</v>
      </c>
      <c r="G174" s="10">
        <f>G185</f>
        <v>0</v>
      </c>
      <c r="H174" s="10">
        <f t="shared" si="58"/>
        <v>0</v>
      </c>
      <c r="I174" s="35"/>
    </row>
    <row r="175" spans="1:9" s="4" customFormat="1" ht="12.75" x14ac:dyDescent="0.2">
      <c r="A175" s="29"/>
      <c r="B175" s="29"/>
      <c r="C175" s="20">
        <v>2024</v>
      </c>
      <c r="D175" s="10">
        <f t="shared" si="55"/>
        <v>0</v>
      </c>
      <c r="E175" s="10">
        <f>E186</f>
        <v>0</v>
      </c>
      <c r="F175" s="10">
        <f>F186</f>
        <v>0</v>
      </c>
      <c r="G175" s="10">
        <f t="shared" ref="G175:H176" si="59">G186</f>
        <v>0</v>
      </c>
      <c r="H175" s="10">
        <f t="shared" si="59"/>
        <v>0</v>
      </c>
      <c r="I175" s="35"/>
    </row>
    <row r="176" spans="1:9" s="4" customFormat="1" ht="12.75" x14ac:dyDescent="0.2">
      <c r="A176" s="29"/>
      <c r="B176" s="29"/>
      <c r="C176" s="20">
        <v>2025</v>
      </c>
      <c r="D176" s="10">
        <f t="shared" ref="D176" si="60">E176+F176+G176+H176</f>
        <v>0</v>
      </c>
      <c r="E176" s="10">
        <f>E187</f>
        <v>0</v>
      </c>
      <c r="F176" s="10">
        <f>F187</f>
        <v>0</v>
      </c>
      <c r="G176" s="10">
        <f t="shared" si="59"/>
        <v>0</v>
      </c>
      <c r="H176" s="10">
        <f t="shared" si="59"/>
        <v>0</v>
      </c>
      <c r="I176" s="36"/>
    </row>
    <row r="177" spans="1:9" s="4" customFormat="1" ht="12.75" x14ac:dyDescent="0.2">
      <c r="A177" s="37" t="s">
        <v>15</v>
      </c>
      <c r="B177" s="29" t="s">
        <v>23</v>
      </c>
      <c r="C177" s="20" t="s">
        <v>51</v>
      </c>
      <c r="D177" s="9">
        <f>SUM(D178:D187)</f>
        <v>11357.500000000002</v>
      </c>
      <c r="E177" s="9">
        <f>SUM(E178:E187)</f>
        <v>9385</v>
      </c>
      <c r="F177" s="9">
        <f>SUM(F178:F187)</f>
        <v>1972.5</v>
      </c>
      <c r="G177" s="10">
        <f>SUM(G178:G187)</f>
        <v>0</v>
      </c>
      <c r="H177" s="10">
        <f>SUM(H178:H187)</f>
        <v>0</v>
      </c>
      <c r="I177" s="27" t="s">
        <v>11</v>
      </c>
    </row>
    <row r="178" spans="1:9" s="4" customFormat="1" ht="12.75" x14ac:dyDescent="0.2">
      <c r="A178" s="37"/>
      <c r="B178" s="29"/>
      <c r="C178" s="19">
        <v>2016</v>
      </c>
      <c r="D178" s="7">
        <f>E178+F178+G178+H178</f>
        <v>1188.9000000000001</v>
      </c>
      <c r="E178" s="7">
        <f t="shared" ref="E178:F187" si="61">E189+E200</f>
        <v>1188.9000000000001</v>
      </c>
      <c r="F178" s="8">
        <f t="shared" si="61"/>
        <v>0</v>
      </c>
      <c r="G178" s="8">
        <f t="shared" ref="G178:H182" si="62">G189</f>
        <v>0</v>
      </c>
      <c r="H178" s="8">
        <f t="shared" si="62"/>
        <v>0</v>
      </c>
      <c r="I178" s="28"/>
    </row>
    <row r="179" spans="1:9" s="2" customFormat="1" ht="16.5" customHeight="1" x14ac:dyDescent="0.2">
      <c r="A179" s="37"/>
      <c r="B179" s="29"/>
      <c r="C179" s="19">
        <v>2017</v>
      </c>
      <c r="D179" s="7">
        <f t="shared" ref="D179:D184" si="63">E179+F179+G179+H179</f>
        <v>1430.6</v>
      </c>
      <c r="E179" s="7">
        <f t="shared" si="61"/>
        <v>1430.6</v>
      </c>
      <c r="F179" s="8">
        <f t="shared" si="61"/>
        <v>0</v>
      </c>
      <c r="G179" s="8">
        <f t="shared" si="62"/>
        <v>0</v>
      </c>
      <c r="H179" s="8">
        <f t="shared" si="62"/>
        <v>0</v>
      </c>
      <c r="I179" s="28"/>
    </row>
    <row r="180" spans="1:9" s="2" customFormat="1" ht="12.75" x14ac:dyDescent="0.2">
      <c r="A180" s="37"/>
      <c r="B180" s="29"/>
      <c r="C180" s="19">
        <v>2018</v>
      </c>
      <c r="D180" s="7">
        <f t="shared" si="63"/>
        <v>1965.5</v>
      </c>
      <c r="E180" s="7">
        <f t="shared" si="61"/>
        <v>1493</v>
      </c>
      <c r="F180" s="7">
        <f t="shared" si="61"/>
        <v>472.5</v>
      </c>
      <c r="G180" s="8">
        <f t="shared" si="62"/>
        <v>0</v>
      </c>
      <c r="H180" s="8">
        <f t="shared" si="62"/>
        <v>0</v>
      </c>
      <c r="I180" s="28"/>
    </row>
    <row r="181" spans="1:9" s="2" customFormat="1" ht="12.75" x14ac:dyDescent="0.2">
      <c r="A181" s="37"/>
      <c r="B181" s="29"/>
      <c r="C181" s="19">
        <v>2019</v>
      </c>
      <c r="D181" s="7">
        <f t="shared" si="63"/>
        <v>2988.1</v>
      </c>
      <c r="E181" s="7">
        <f t="shared" si="61"/>
        <v>1488.1</v>
      </c>
      <c r="F181" s="7">
        <f t="shared" si="61"/>
        <v>1500</v>
      </c>
      <c r="G181" s="8">
        <f t="shared" si="62"/>
        <v>0</v>
      </c>
      <c r="H181" s="8">
        <f t="shared" si="62"/>
        <v>0</v>
      </c>
      <c r="I181" s="28"/>
    </row>
    <row r="182" spans="1:9" s="2" customFormat="1" ht="12.75" x14ac:dyDescent="0.2">
      <c r="A182" s="37"/>
      <c r="B182" s="29"/>
      <c r="C182" s="19">
        <v>2020</v>
      </c>
      <c r="D182" s="7">
        <f t="shared" si="63"/>
        <v>1892.2</v>
      </c>
      <c r="E182" s="7">
        <f t="shared" si="61"/>
        <v>1892.2</v>
      </c>
      <c r="F182" s="8">
        <f t="shared" si="61"/>
        <v>0</v>
      </c>
      <c r="G182" s="8">
        <f t="shared" si="62"/>
        <v>0</v>
      </c>
      <c r="H182" s="8">
        <f t="shared" si="62"/>
        <v>0</v>
      </c>
      <c r="I182" s="28"/>
    </row>
    <row r="183" spans="1:9" s="2" customFormat="1" ht="12.75" x14ac:dyDescent="0.2">
      <c r="A183" s="37"/>
      <c r="B183" s="29"/>
      <c r="C183" s="19">
        <v>2021</v>
      </c>
      <c r="D183" s="7">
        <f t="shared" si="63"/>
        <v>1892.2</v>
      </c>
      <c r="E183" s="7">
        <f t="shared" si="61"/>
        <v>1892.2</v>
      </c>
      <c r="F183" s="8">
        <f t="shared" si="61"/>
        <v>0</v>
      </c>
      <c r="G183" s="8">
        <f t="shared" ref="G183:H183" si="64">G194</f>
        <v>0</v>
      </c>
      <c r="H183" s="8">
        <f t="shared" si="64"/>
        <v>0</v>
      </c>
      <c r="I183" s="28"/>
    </row>
    <row r="184" spans="1:9" s="2" customFormat="1" ht="12.75" x14ac:dyDescent="0.2">
      <c r="A184" s="37"/>
      <c r="B184" s="29"/>
      <c r="C184" s="19">
        <v>2022</v>
      </c>
      <c r="D184" s="8">
        <f t="shared" si="63"/>
        <v>0</v>
      </c>
      <c r="E184" s="8">
        <f t="shared" si="61"/>
        <v>0</v>
      </c>
      <c r="F184" s="8">
        <f t="shared" si="61"/>
        <v>0</v>
      </c>
      <c r="G184" s="8">
        <f t="shared" ref="G184:H184" si="65">G195</f>
        <v>0</v>
      </c>
      <c r="H184" s="8">
        <f t="shared" si="65"/>
        <v>0</v>
      </c>
      <c r="I184" s="28"/>
    </row>
    <row r="185" spans="1:9" s="2" customFormat="1" ht="12.75" x14ac:dyDescent="0.2">
      <c r="A185" s="37"/>
      <c r="B185" s="29"/>
      <c r="C185" s="19">
        <v>2023</v>
      </c>
      <c r="D185" s="8">
        <f>E185+F185+G185+H185</f>
        <v>0</v>
      </c>
      <c r="E185" s="8">
        <f t="shared" si="61"/>
        <v>0</v>
      </c>
      <c r="F185" s="8">
        <f t="shared" si="61"/>
        <v>0</v>
      </c>
      <c r="G185" s="8">
        <f t="shared" ref="G185:H187" si="66">G196+G207</f>
        <v>0</v>
      </c>
      <c r="H185" s="8">
        <f t="shared" si="66"/>
        <v>0</v>
      </c>
      <c r="I185" s="28"/>
    </row>
    <row r="186" spans="1:9" s="2" customFormat="1" ht="12.75" x14ac:dyDescent="0.2">
      <c r="A186" s="37"/>
      <c r="B186" s="29"/>
      <c r="C186" s="19">
        <v>2024</v>
      </c>
      <c r="D186" s="8">
        <f t="shared" ref="D186" si="67">E186+F186+G186+H186</f>
        <v>0</v>
      </c>
      <c r="E186" s="8">
        <f t="shared" si="61"/>
        <v>0</v>
      </c>
      <c r="F186" s="8">
        <f t="shared" si="61"/>
        <v>0</v>
      </c>
      <c r="G186" s="8">
        <f t="shared" si="66"/>
        <v>0</v>
      </c>
      <c r="H186" s="8">
        <f t="shared" si="66"/>
        <v>0</v>
      </c>
      <c r="I186" s="28"/>
    </row>
    <row r="187" spans="1:9" s="2" customFormat="1" ht="12.75" x14ac:dyDescent="0.2">
      <c r="A187" s="37"/>
      <c r="B187" s="29"/>
      <c r="C187" s="19">
        <v>2025</v>
      </c>
      <c r="D187" s="8">
        <f t="shared" ref="D187" si="68">E187+F187+G187+H187</f>
        <v>0</v>
      </c>
      <c r="E187" s="8">
        <f t="shared" si="61"/>
        <v>0</v>
      </c>
      <c r="F187" s="8">
        <f t="shared" si="61"/>
        <v>0</v>
      </c>
      <c r="G187" s="8">
        <f t="shared" si="66"/>
        <v>0</v>
      </c>
      <c r="H187" s="8">
        <f t="shared" si="66"/>
        <v>0</v>
      </c>
      <c r="I187" s="28"/>
    </row>
    <row r="188" spans="1:9" s="2" customFormat="1" ht="12.75" x14ac:dyDescent="0.2">
      <c r="A188" s="37" t="s">
        <v>16</v>
      </c>
      <c r="B188" s="37" t="s">
        <v>49</v>
      </c>
      <c r="C188" s="19" t="s">
        <v>51</v>
      </c>
      <c r="D188" s="7">
        <f>SUM(D189:D198)</f>
        <v>9385</v>
      </c>
      <c r="E188" s="7">
        <f>SUM(E189:E198)</f>
        <v>9385</v>
      </c>
      <c r="F188" s="8">
        <f>SUM(F189:F198)</f>
        <v>0</v>
      </c>
      <c r="G188" s="8">
        <f>SUM(G189:G198)</f>
        <v>0</v>
      </c>
      <c r="H188" s="8">
        <f t="shared" ref="H188" si="69">SUM(H189:H198)</f>
        <v>0</v>
      </c>
      <c r="I188" s="27" t="s">
        <v>11</v>
      </c>
    </row>
    <row r="189" spans="1:9" s="2" customFormat="1" ht="15" customHeight="1" x14ac:dyDescent="0.2">
      <c r="A189" s="37"/>
      <c r="B189" s="37"/>
      <c r="C189" s="19">
        <v>2016</v>
      </c>
      <c r="D189" s="7">
        <f>E189+F189+G189+H189</f>
        <v>1188.9000000000001</v>
      </c>
      <c r="E189" s="7">
        <v>1188.9000000000001</v>
      </c>
      <c r="F189" s="8">
        <v>0</v>
      </c>
      <c r="G189" s="8">
        <v>0</v>
      </c>
      <c r="H189" s="8">
        <v>0</v>
      </c>
      <c r="I189" s="28"/>
    </row>
    <row r="190" spans="1:9" s="2" customFormat="1" ht="16.5" customHeight="1" x14ac:dyDescent="0.2">
      <c r="A190" s="37"/>
      <c r="B190" s="37"/>
      <c r="C190" s="19">
        <v>2017</v>
      </c>
      <c r="D190" s="7">
        <f t="shared" ref="D190:D197" si="70">E190+F190+G190+H190</f>
        <v>1430.6</v>
      </c>
      <c r="E190" s="7">
        <v>1430.6</v>
      </c>
      <c r="F190" s="8">
        <v>0</v>
      </c>
      <c r="G190" s="8">
        <v>0</v>
      </c>
      <c r="H190" s="8">
        <v>0</v>
      </c>
      <c r="I190" s="28"/>
    </row>
    <row r="191" spans="1:9" s="2" customFormat="1" ht="12.75" x14ac:dyDescent="0.2">
      <c r="A191" s="37"/>
      <c r="B191" s="37"/>
      <c r="C191" s="19">
        <v>2018</v>
      </c>
      <c r="D191" s="7">
        <f t="shared" si="70"/>
        <v>1493</v>
      </c>
      <c r="E191" s="7">
        <v>1493</v>
      </c>
      <c r="F191" s="8">
        <v>0</v>
      </c>
      <c r="G191" s="8">
        <v>0</v>
      </c>
      <c r="H191" s="8">
        <v>0</v>
      </c>
      <c r="I191" s="28"/>
    </row>
    <row r="192" spans="1:9" s="2" customFormat="1" ht="12.75" x14ac:dyDescent="0.2">
      <c r="A192" s="37"/>
      <c r="B192" s="37"/>
      <c r="C192" s="19">
        <v>2019</v>
      </c>
      <c r="D192" s="7">
        <f t="shared" si="70"/>
        <v>1488.1</v>
      </c>
      <c r="E192" s="7">
        <v>1488.1</v>
      </c>
      <c r="F192" s="8">
        <v>0</v>
      </c>
      <c r="G192" s="8">
        <v>0</v>
      </c>
      <c r="H192" s="8">
        <v>0</v>
      </c>
      <c r="I192" s="28"/>
    </row>
    <row r="193" spans="1:9" s="2" customFormat="1" ht="12.75" x14ac:dyDescent="0.2">
      <c r="A193" s="37"/>
      <c r="B193" s="37"/>
      <c r="C193" s="19">
        <v>2020</v>
      </c>
      <c r="D193" s="7">
        <f t="shared" si="70"/>
        <v>1892.2</v>
      </c>
      <c r="E193" s="7">
        <v>1892.2</v>
      </c>
      <c r="F193" s="8">
        <v>0</v>
      </c>
      <c r="G193" s="8">
        <v>0</v>
      </c>
      <c r="H193" s="8">
        <v>0</v>
      </c>
      <c r="I193" s="28"/>
    </row>
    <row r="194" spans="1:9" s="2" customFormat="1" ht="12.75" x14ac:dyDescent="0.2">
      <c r="A194" s="37"/>
      <c r="B194" s="37"/>
      <c r="C194" s="19">
        <v>2021</v>
      </c>
      <c r="D194" s="7">
        <f t="shared" si="70"/>
        <v>1892.2</v>
      </c>
      <c r="E194" s="7">
        <v>1892.2</v>
      </c>
      <c r="F194" s="8">
        <v>0</v>
      </c>
      <c r="G194" s="8">
        <v>0</v>
      </c>
      <c r="H194" s="8">
        <v>0</v>
      </c>
      <c r="I194" s="28"/>
    </row>
    <row r="195" spans="1:9" s="2" customFormat="1" ht="12.75" x14ac:dyDescent="0.2">
      <c r="A195" s="37"/>
      <c r="B195" s="37"/>
      <c r="C195" s="19">
        <v>2022</v>
      </c>
      <c r="D195" s="8">
        <f t="shared" si="70"/>
        <v>0</v>
      </c>
      <c r="E195" s="8">
        <v>0</v>
      </c>
      <c r="F195" s="8">
        <v>0</v>
      </c>
      <c r="G195" s="8">
        <v>0</v>
      </c>
      <c r="H195" s="8">
        <v>0</v>
      </c>
      <c r="I195" s="28"/>
    </row>
    <row r="196" spans="1:9" s="2" customFormat="1" ht="12.75" x14ac:dyDescent="0.2">
      <c r="A196" s="37"/>
      <c r="B196" s="37"/>
      <c r="C196" s="19">
        <v>2023</v>
      </c>
      <c r="D196" s="8">
        <f t="shared" si="70"/>
        <v>0</v>
      </c>
      <c r="E196" s="8">
        <v>0</v>
      </c>
      <c r="F196" s="8">
        <v>0</v>
      </c>
      <c r="G196" s="8">
        <v>0</v>
      </c>
      <c r="H196" s="8">
        <v>0</v>
      </c>
      <c r="I196" s="28"/>
    </row>
    <row r="197" spans="1:9" s="2" customFormat="1" ht="12.75" x14ac:dyDescent="0.2">
      <c r="A197" s="37"/>
      <c r="B197" s="37"/>
      <c r="C197" s="19">
        <v>2024</v>
      </c>
      <c r="D197" s="8">
        <f t="shared" si="70"/>
        <v>0</v>
      </c>
      <c r="E197" s="8">
        <v>0</v>
      </c>
      <c r="F197" s="8">
        <v>0</v>
      </c>
      <c r="G197" s="8">
        <v>0</v>
      </c>
      <c r="H197" s="8">
        <v>0</v>
      </c>
      <c r="I197" s="28"/>
    </row>
    <row r="198" spans="1:9" s="2" customFormat="1" ht="12" customHeight="1" x14ac:dyDescent="0.2">
      <c r="A198" s="37"/>
      <c r="B198" s="37"/>
      <c r="C198" s="19">
        <v>2025</v>
      </c>
      <c r="D198" s="8">
        <f t="shared" ref="D198" si="71">E198+F198+G198+H198</f>
        <v>0</v>
      </c>
      <c r="E198" s="8">
        <v>0</v>
      </c>
      <c r="F198" s="8">
        <v>0</v>
      </c>
      <c r="G198" s="8">
        <v>0</v>
      </c>
      <c r="H198" s="8">
        <v>0</v>
      </c>
      <c r="I198" s="28"/>
    </row>
    <row r="199" spans="1:9" s="2" customFormat="1" ht="12.75" x14ac:dyDescent="0.2">
      <c r="A199" s="37" t="s">
        <v>29</v>
      </c>
      <c r="B199" s="37" t="s">
        <v>30</v>
      </c>
      <c r="C199" s="19" t="s">
        <v>51</v>
      </c>
      <c r="D199" s="7">
        <f>SUM(D200:D209)</f>
        <v>1972.5</v>
      </c>
      <c r="E199" s="8">
        <f>SUM(E200:E209)</f>
        <v>0</v>
      </c>
      <c r="F199" s="7">
        <f>SUM(F200:F209)</f>
        <v>1972.5</v>
      </c>
      <c r="G199" s="8">
        <f>SUM(G200:G209)</f>
        <v>0</v>
      </c>
      <c r="H199" s="8">
        <f t="shared" ref="H199" si="72">SUM(H200:H209)</f>
        <v>0</v>
      </c>
      <c r="I199" s="27" t="s">
        <v>11</v>
      </c>
    </row>
    <row r="200" spans="1:9" s="2" customFormat="1" ht="12.75" x14ac:dyDescent="0.2">
      <c r="A200" s="37"/>
      <c r="B200" s="37"/>
      <c r="C200" s="19">
        <v>2016</v>
      </c>
      <c r="D200" s="8">
        <f>E200+F200+G200+H200</f>
        <v>0</v>
      </c>
      <c r="E200" s="8">
        <v>0</v>
      </c>
      <c r="F200" s="8">
        <v>0</v>
      </c>
      <c r="G200" s="8">
        <v>0</v>
      </c>
      <c r="H200" s="8">
        <v>0</v>
      </c>
      <c r="I200" s="28"/>
    </row>
    <row r="201" spans="1:9" s="2" customFormat="1" ht="12.75" x14ac:dyDescent="0.2">
      <c r="A201" s="37"/>
      <c r="B201" s="37"/>
      <c r="C201" s="19">
        <v>2017</v>
      </c>
      <c r="D201" s="8">
        <f t="shared" ref="D201:D209" si="73">E201+F201+G201+H201</f>
        <v>0</v>
      </c>
      <c r="E201" s="8">
        <v>0</v>
      </c>
      <c r="F201" s="8">
        <v>0</v>
      </c>
      <c r="G201" s="8">
        <v>0</v>
      </c>
      <c r="H201" s="8">
        <v>0</v>
      </c>
      <c r="I201" s="28"/>
    </row>
    <row r="202" spans="1:9" s="2" customFormat="1" ht="12.75" x14ac:dyDescent="0.2">
      <c r="A202" s="37"/>
      <c r="B202" s="37"/>
      <c r="C202" s="19">
        <v>2018</v>
      </c>
      <c r="D202" s="8">
        <f t="shared" si="73"/>
        <v>472.5</v>
      </c>
      <c r="E202" s="8">
        <v>0</v>
      </c>
      <c r="F202" s="8">
        <v>472.5</v>
      </c>
      <c r="G202" s="8">
        <v>0</v>
      </c>
      <c r="H202" s="8">
        <v>0</v>
      </c>
      <c r="I202" s="28"/>
    </row>
    <row r="203" spans="1:9" s="2" customFormat="1" ht="12.75" x14ac:dyDescent="0.2">
      <c r="A203" s="37"/>
      <c r="B203" s="37"/>
      <c r="C203" s="19">
        <v>2019</v>
      </c>
      <c r="D203" s="7">
        <f t="shared" si="73"/>
        <v>1500</v>
      </c>
      <c r="E203" s="8">
        <v>0</v>
      </c>
      <c r="F203" s="7">
        <v>1500</v>
      </c>
      <c r="G203" s="8">
        <v>0</v>
      </c>
      <c r="H203" s="8">
        <v>0</v>
      </c>
      <c r="I203" s="28"/>
    </row>
    <row r="204" spans="1:9" s="2" customFormat="1" ht="12.75" x14ac:dyDescent="0.2">
      <c r="A204" s="37"/>
      <c r="B204" s="37"/>
      <c r="C204" s="19">
        <v>2020</v>
      </c>
      <c r="D204" s="8">
        <f t="shared" si="73"/>
        <v>0</v>
      </c>
      <c r="E204" s="8">
        <v>0</v>
      </c>
      <c r="F204" s="8">
        <v>0</v>
      </c>
      <c r="G204" s="8">
        <v>0</v>
      </c>
      <c r="H204" s="8">
        <v>0</v>
      </c>
      <c r="I204" s="28"/>
    </row>
    <row r="205" spans="1:9" s="2" customFormat="1" ht="12.75" x14ac:dyDescent="0.2">
      <c r="A205" s="37"/>
      <c r="B205" s="37"/>
      <c r="C205" s="19">
        <v>2021</v>
      </c>
      <c r="D205" s="8">
        <f t="shared" si="73"/>
        <v>0</v>
      </c>
      <c r="E205" s="8">
        <v>0</v>
      </c>
      <c r="F205" s="8">
        <v>0</v>
      </c>
      <c r="G205" s="8">
        <v>0</v>
      </c>
      <c r="H205" s="8">
        <v>0</v>
      </c>
      <c r="I205" s="28"/>
    </row>
    <row r="206" spans="1:9" s="2" customFormat="1" ht="12.75" x14ac:dyDescent="0.2">
      <c r="A206" s="37"/>
      <c r="B206" s="37"/>
      <c r="C206" s="19">
        <v>2022</v>
      </c>
      <c r="D206" s="8">
        <f t="shared" si="73"/>
        <v>0</v>
      </c>
      <c r="E206" s="8">
        <v>0</v>
      </c>
      <c r="F206" s="8">
        <v>0</v>
      </c>
      <c r="G206" s="8">
        <v>0</v>
      </c>
      <c r="H206" s="8">
        <v>0</v>
      </c>
      <c r="I206" s="28"/>
    </row>
    <row r="207" spans="1:9" s="2" customFormat="1" ht="12.75" x14ac:dyDescent="0.2">
      <c r="A207" s="37"/>
      <c r="B207" s="37"/>
      <c r="C207" s="19">
        <v>2023</v>
      </c>
      <c r="D207" s="8">
        <f t="shared" ref="D207:D208" si="74">E207+F207+G207+H207</f>
        <v>0</v>
      </c>
      <c r="E207" s="8">
        <v>0</v>
      </c>
      <c r="F207" s="8">
        <v>0</v>
      </c>
      <c r="G207" s="8">
        <v>0</v>
      </c>
      <c r="H207" s="8">
        <v>0</v>
      </c>
      <c r="I207" s="28"/>
    </row>
    <row r="208" spans="1:9" s="2" customFormat="1" ht="12.75" x14ac:dyDescent="0.2">
      <c r="A208" s="37"/>
      <c r="B208" s="37"/>
      <c r="C208" s="19">
        <v>2024</v>
      </c>
      <c r="D208" s="8">
        <f t="shared" si="74"/>
        <v>0</v>
      </c>
      <c r="E208" s="8">
        <v>0</v>
      </c>
      <c r="F208" s="8">
        <v>0</v>
      </c>
      <c r="G208" s="8">
        <v>0</v>
      </c>
      <c r="H208" s="8">
        <v>0</v>
      </c>
      <c r="I208" s="28"/>
    </row>
    <row r="209" spans="1:9" s="2" customFormat="1" ht="12.75" x14ac:dyDescent="0.2">
      <c r="A209" s="37"/>
      <c r="B209" s="37"/>
      <c r="C209" s="19">
        <v>2025</v>
      </c>
      <c r="D209" s="8">
        <f t="shared" si="73"/>
        <v>0</v>
      </c>
      <c r="E209" s="8">
        <v>0</v>
      </c>
      <c r="F209" s="8">
        <v>0</v>
      </c>
      <c r="G209" s="8">
        <v>0</v>
      </c>
      <c r="H209" s="8">
        <v>0</v>
      </c>
      <c r="I209" s="28"/>
    </row>
    <row r="210" spans="1:9" s="2" customFormat="1" ht="14.25" x14ac:dyDescent="0.2">
      <c r="A210" s="31" t="s">
        <v>24</v>
      </c>
      <c r="B210" s="32"/>
      <c r="C210" s="32"/>
      <c r="D210" s="32"/>
      <c r="E210" s="32"/>
      <c r="F210" s="32"/>
      <c r="G210" s="32"/>
      <c r="H210" s="32"/>
      <c r="I210" s="33"/>
    </row>
    <row r="211" spans="1:9" s="2" customFormat="1" ht="12.75" x14ac:dyDescent="0.2">
      <c r="A211" s="29">
        <v>3</v>
      </c>
      <c r="B211" s="29" t="s">
        <v>25</v>
      </c>
      <c r="C211" s="20" t="s">
        <v>51</v>
      </c>
      <c r="D211" s="9">
        <f>SUM(D212:D221)</f>
        <v>6143.7999999999993</v>
      </c>
      <c r="E211" s="10">
        <f>SUM(E212:E221)</f>
        <v>0</v>
      </c>
      <c r="F211" s="9">
        <f>SUM(F212:F221)</f>
        <v>6143.7999999999993</v>
      </c>
      <c r="G211" s="10">
        <f>SUM(G212:G221)</f>
        <v>0</v>
      </c>
      <c r="H211" s="10">
        <f>SUM(H212:H221)</f>
        <v>0</v>
      </c>
      <c r="I211" s="34" t="s">
        <v>11</v>
      </c>
    </row>
    <row r="212" spans="1:9" s="2" customFormat="1" ht="13.9" customHeight="1" x14ac:dyDescent="0.2">
      <c r="A212" s="29"/>
      <c r="B212" s="29"/>
      <c r="C212" s="20">
        <v>2016</v>
      </c>
      <c r="D212" s="10">
        <f>E212+F212+G212+H212</f>
        <v>0</v>
      </c>
      <c r="E212" s="10">
        <f>E223+E245</f>
        <v>0</v>
      </c>
      <c r="F212" s="10">
        <f>F223+F245</f>
        <v>0</v>
      </c>
      <c r="G212" s="10">
        <f t="shared" ref="G212:H212" si="75">G223+G245</f>
        <v>0</v>
      </c>
      <c r="H212" s="10">
        <f t="shared" si="75"/>
        <v>0</v>
      </c>
      <c r="I212" s="35"/>
    </row>
    <row r="213" spans="1:9" s="2" customFormat="1" ht="12.75" x14ac:dyDescent="0.2">
      <c r="A213" s="29"/>
      <c r="B213" s="29"/>
      <c r="C213" s="20">
        <v>2017</v>
      </c>
      <c r="D213" s="9">
        <f t="shared" ref="D213:D218" si="76">E213+F213+G213+H213</f>
        <v>800</v>
      </c>
      <c r="E213" s="10">
        <f t="shared" ref="E213:H213" si="77">E224+E246</f>
        <v>0</v>
      </c>
      <c r="F213" s="9">
        <f t="shared" si="77"/>
        <v>800</v>
      </c>
      <c r="G213" s="10">
        <f t="shared" si="77"/>
        <v>0</v>
      </c>
      <c r="H213" s="10">
        <f t="shared" si="77"/>
        <v>0</v>
      </c>
      <c r="I213" s="35"/>
    </row>
    <row r="214" spans="1:9" s="2" customFormat="1" ht="12.75" x14ac:dyDescent="0.2">
      <c r="A214" s="29"/>
      <c r="B214" s="29"/>
      <c r="C214" s="20">
        <v>2018</v>
      </c>
      <c r="D214" s="9">
        <f t="shared" si="76"/>
        <v>800</v>
      </c>
      <c r="E214" s="10">
        <f t="shared" ref="E214" si="78">E225+E247</f>
        <v>0</v>
      </c>
      <c r="F214" s="9">
        <f t="shared" ref="F214:H214" si="79">F225+F247</f>
        <v>800</v>
      </c>
      <c r="G214" s="10">
        <f t="shared" si="79"/>
        <v>0</v>
      </c>
      <c r="H214" s="10">
        <f t="shared" si="79"/>
        <v>0</v>
      </c>
      <c r="I214" s="35"/>
    </row>
    <row r="215" spans="1:9" s="2" customFormat="1" ht="12.75" x14ac:dyDescent="0.2">
      <c r="A215" s="29"/>
      <c r="B215" s="29"/>
      <c r="C215" s="20">
        <v>2019</v>
      </c>
      <c r="D215" s="9">
        <f t="shared" si="76"/>
        <v>528</v>
      </c>
      <c r="E215" s="10">
        <f t="shared" ref="E215" si="80">E226+E248</f>
        <v>0</v>
      </c>
      <c r="F215" s="9">
        <f t="shared" ref="F215:H215" si="81">F226+F248</f>
        <v>528</v>
      </c>
      <c r="G215" s="10">
        <f t="shared" si="81"/>
        <v>0</v>
      </c>
      <c r="H215" s="10">
        <f t="shared" si="81"/>
        <v>0</v>
      </c>
      <c r="I215" s="35"/>
    </row>
    <row r="216" spans="1:9" s="2" customFormat="1" ht="12.75" x14ac:dyDescent="0.2">
      <c r="A216" s="29"/>
      <c r="B216" s="29"/>
      <c r="C216" s="20">
        <v>2020</v>
      </c>
      <c r="D216" s="9">
        <f t="shared" si="76"/>
        <v>800</v>
      </c>
      <c r="E216" s="10">
        <f t="shared" ref="E216" si="82">E227+E249</f>
        <v>0</v>
      </c>
      <c r="F216" s="9">
        <f t="shared" ref="F216:H216" si="83">F227+F249</f>
        <v>800</v>
      </c>
      <c r="G216" s="10">
        <f t="shared" si="83"/>
        <v>0</v>
      </c>
      <c r="H216" s="10">
        <f t="shared" si="83"/>
        <v>0</v>
      </c>
      <c r="I216" s="35"/>
    </row>
    <row r="217" spans="1:9" s="2" customFormat="1" ht="12.75" x14ac:dyDescent="0.2">
      <c r="A217" s="29"/>
      <c r="B217" s="29"/>
      <c r="C217" s="20">
        <v>2021</v>
      </c>
      <c r="D217" s="9">
        <f t="shared" si="76"/>
        <v>800</v>
      </c>
      <c r="E217" s="10">
        <f t="shared" ref="E217" si="84">E228+E250</f>
        <v>0</v>
      </c>
      <c r="F217" s="9">
        <f t="shared" ref="F217:H217" si="85">F228+F250</f>
        <v>800</v>
      </c>
      <c r="G217" s="10">
        <f t="shared" si="85"/>
        <v>0</v>
      </c>
      <c r="H217" s="10">
        <f t="shared" si="85"/>
        <v>0</v>
      </c>
      <c r="I217" s="35"/>
    </row>
    <row r="218" spans="1:9" s="2" customFormat="1" ht="12.75" x14ac:dyDescent="0.2">
      <c r="A218" s="29"/>
      <c r="B218" s="29"/>
      <c r="C218" s="20">
        <v>2022</v>
      </c>
      <c r="D218" s="9">
        <f t="shared" si="76"/>
        <v>978.9</v>
      </c>
      <c r="E218" s="10">
        <f t="shared" ref="E218" si="86">E229+E251</f>
        <v>0</v>
      </c>
      <c r="F218" s="9">
        <f t="shared" ref="F218:H218" si="87">F229+F251</f>
        <v>978.9</v>
      </c>
      <c r="G218" s="10">
        <f t="shared" si="87"/>
        <v>0</v>
      </c>
      <c r="H218" s="10">
        <f t="shared" si="87"/>
        <v>0</v>
      </c>
      <c r="I218" s="35"/>
    </row>
    <row r="219" spans="1:9" s="2" customFormat="1" ht="12.75" x14ac:dyDescent="0.2">
      <c r="A219" s="29"/>
      <c r="B219" s="29"/>
      <c r="C219" s="20">
        <v>2023</v>
      </c>
      <c r="D219" s="10">
        <f>E219+F219+G219+H219</f>
        <v>708.4</v>
      </c>
      <c r="E219" s="10">
        <f t="shared" ref="E219:H219" si="88">E230+E252</f>
        <v>0</v>
      </c>
      <c r="F219" s="10">
        <f t="shared" si="88"/>
        <v>708.4</v>
      </c>
      <c r="G219" s="10">
        <f t="shared" si="88"/>
        <v>0</v>
      </c>
      <c r="H219" s="10">
        <f t="shared" si="88"/>
        <v>0</v>
      </c>
      <c r="I219" s="35"/>
    </row>
    <row r="220" spans="1:9" s="2" customFormat="1" ht="12.75" x14ac:dyDescent="0.2">
      <c r="A220" s="29"/>
      <c r="B220" s="29"/>
      <c r="C220" s="20">
        <v>2024</v>
      </c>
      <c r="D220" s="10">
        <f t="shared" ref="D220" si="89">E220+F220+G220+H220</f>
        <v>499.9</v>
      </c>
      <c r="E220" s="10">
        <f t="shared" ref="E220:H221" si="90">E231+E253</f>
        <v>0</v>
      </c>
      <c r="F220" s="10">
        <f t="shared" si="90"/>
        <v>499.9</v>
      </c>
      <c r="G220" s="10">
        <f t="shared" si="90"/>
        <v>0</v>
      </c>
      <c r="H220" s="10">
        <f t="shared" si="90"/>
        <v>0</v>
      </c>
      <c r="I220" s="35"/>
    </row>
    <row r="221" spans="1:9" s="2" customFormat="1" ht="12.75" x14ac:dyDescent="0.2">
      <c r="A221" s="29"/>
      <c r="B221" s="29"/>
      <c r="C221" s="20">
        <v>2025</v>
      </c>
      <c r="D221" s="10">
        <f t="shared" ref="D221" si="91">E221+F221+G221+H221</f>
        <v>228.60000000000002</v>
      </c>
      <c r="E221" s="10">
        <f t="shared" si="90"/>
        <v>0</v>
      </c>
      <c r="F221" s="10">
        <f t="shared" si="90"/>
        <v>228.60000000000002</v>
      </c>
      <c r="G221" s="10">
        <f t="shared" si="90"/>
        <v>0</v>
      </c>
      <c r="H221" s="10">
        <f t="shared" si="90"/>
        <v>0</v>
      </c>
      <c r="I221" s="36"/>
    </row>
    <row r="222" spans="1:9" s="2" customFormat="1" ht="12.75" x14ac:dyDescent="0.2">
      <c r="A222" s="37" t="s">
        <v>34</v>
      </c>
      <c r="B222" s="29" t="s">
        <v>36</v>
      </c>
      <c r="C222" s="20" t="s">
        <v>51</v>
      </c>
      <c r="D222" s="9">
        <f>SUM(D223:D232)</f>
        <v>1800</v>
      </c>
      <c r="E222" s="10">
        <f>SUM(E223:E232)</f>
        <v>0</v>
      </c>
      <c r="F222" s="9">
        <f>SUM(F223:F232)</f>
        <v>1800</v>
      </c>
      <c r="G222" s="10">
        <f>SUM(G223:G232)</f>
        <v>0</v>
      </c>
      <c r="H222" s="10">
        <f>SUM(H223:H232)</f>
        <v>0</v>
      </c>
      <c r="I222" s="27" t="s">
        <v>11</v>
      </c>
    </row>
    <row r="223" spans="1:9" s="2" customFormat="1" ht="16.5" customHeight="1" x14ac:dyDescent="0.2">
      <c r="A223" s="37"/>
      <c r="B223" s="29"/>
      <c r="C223" s="19">
        <v>2016</v>
      </c>
      <c r="D223" s="8">
        <f>E223+F223+G223+H223</f>
        <v>0</v>
      </c>
      <c r="E223" s="8">
        <f>E234</f>
        <v>0</v>
      </c>
      <c r="F223" s="8">
        <v>0</v>
      </c>
      <c r="G223" s="8">
        <f>G234</f>
        <v>0</v>
      </c>
      <c r="H223" s="8">
        <f>H234</f>
        <v>0</v>
      </c>
      <c r="I223" s="28"/>
    </row>
    <row r="224" spans="1:9" s="2" customFormat="1" ht="12.75" x14ac:dyDescent="0.2">
      <c r="A224" s="37"/>
      <c r="B224" s="29"/>
      <c r="C224" s="19">
        <v>2017</v>
      </c>
      <c r="D224" s="7">
        <f t="shared" ref="D224:D231" si="92">E224+F224+G224+H224</f>
        <v>300</v>
      </c>
      <c r="E224" s="8">
        <f t="shared" ref="E224:E229" si="93">E235</f>
        <v>0</v>
      </c>
      <c r="F224" s="7">
        <f t="shared" ref="F224" si="94">F235</f>
        <v>300</v>
      </c>
      <c r="G224" s="8">
        <f t="shared" ref="G224:H229" si="95">G235</f>
        <v>0</v>
      </c>
      <c r="H224" s="8">
        <f t="shared" si="95"/>
        <v>0</v>
      </c>
      <c r="I224" s="28"/>
    </row>
    <row r="225" spans="1:9" s="2" customFormat="1" ht="12.75" x14ac:dyDescent="0.2">
      <c r="A225" s="37"/>
      <c r="B225" s="29"/>
      <c r="C225" s="19">
        <v>2018</v>
      </c>
      <c r="D225" s="7">
        <f t="shared" si="92"/>
        <v>300</v>
      </c>
      <c r="E225" s="8">
        <f t="shared" si="93"/>
        <v>0</v>
      </c>
      <c r="F225" s="7">
        <f t="shared" ref="F225" si="96">F236</f>
        <v>300</v>
      </c>
      <c r="G225" s="8">
        <f t="shared" si="95"/>
        <v>0</v>
      </c>
      <c r="H225" s="8">
        <f t="shared" si="95"/>
        <v>0</v>
      </c>
      <c r="I225" s="28"/>
    </row>
    <row r="226" spans="1:9" s="2" customFormat="1" ht="12.75" x14ac:dyDescent="0.2">
      <c r="A226" s="37"/>
      <c r="B226" s="29"/>
      <c r="C226" s="19">
        <v>2019</v>
      </c>
      <c r="D226" s="7">
        <f t="shared" si="92"/>
        <v>300</v>
      </c>
      <c r="E226" s="8">
        <f t="shared" si="93"/>
        <v>0</v>
      </c>
      <c r="F226" s="7">
        <f t="shared" ref="F226" si="97">F237</f>
        <v>300</v>
      </c>
      <c r="G226" s="8">
        <f t="shared" si="95"/>
        <v>0</v>
      </c>
      <c r="H226" s="8">
        <f t="shared" si="95"/>
        <v>0</v>
      </c>
      <c r="I226" s="28"/>
    </row>
    <row r="227" spans="1:9" s="2" customFormat="1" ht="12.75" x14ac:dyDescent="0.2">
      <c r="A227" s="37"/>
      <c r="B227" s="29"/>
      <c r="C227" s="19">
        <v>2020</v>
      </c>
      <c r="D227" s="7">
        <f t="shared" si="92"/>
        <v>300</v>
      </c>
      <c r="E227" s="8">
        <f t="shared" si="93"/>
        <v>0</v>
      </c>
      <c r="F227" s="7">
        <f t="shared" ref="F227" si="98">F238</f>
        <v>300</v>
      </c>
      <c r="G227" s="8">
        <f t="shared" si="95"/>
        <v>0</v>
      </c>
      <c r="H227" s="8">
        <f t="shared" si="95"/>
        <v>0</v>
      </c>
      <c r="I227" s="28"/>
    </row>
    <row r="228" spans="1:9" s="2" customFormat="1" ht="12.75" x14ac:dyDescent="0.2">
      <c r="A228" s="37"/>
      <c r="B228" s="29"/>
      <c r="C228" s="19">
        <v>2021</v>
      </c>
      <c r="D228" s="7">
        <f t="shared" si="92"/>
        <v>300</v>
      </c>
      <c r="E228" s="8">
        <f t="shared" si="93"/>
        <v>0</v>
      </c>
      <c r="F228" s="7">
        <f t="shared" ref="F228" si="99">F239</f>
        <v>300</v>
      </c>
      <c r="G228" s="8">
        <f t="shared" si="95"/>
        <v>0</v>
      </c>
      <c r="H228" s="8">
        <f t="shared" si="95"/>
        <v>0</v>
      </c>
      <c r="I228" s="28"/>
    </row>
    <row r="229" spans="1:9" s="2" customFormat="1" ht="12.75" x14ac:dyDescent="0.2">
      <c r="A229" s="37"/>
      <c r="B229" s="29"/>
      <c r="C229" s="19">
        <v>2022</v>
      </c>
      <c r="D229" s="8">
        <f t="shared" si="92"/>
        <v>0</v>
      </c>
      <c r="E229" s="8">
        <f t="shared" si="93"/>
        <v>0</v>
      </c>
      <c r="F229" s="8">
        <f t="shared" ref="F229" si="100">F240</f>
        <v>0</v>
      </c>
      <c r="G229" s="8">
        <f t="shared" si="95"/>
        <v>0</v>
      </c>
      <c r="H229" s="8">
        <f t="shared" si="95"/>
        <v>0</v>
      </c>
      <c r="I229" s="28"/>
    </row>
    <row r="230" spans="1:9" s="2" customFormat="1" ht="12.75" x14ac:dyDescent="0.2">
      <c r="A230" s="37"/>
      <c r="B230" s="29"/>
      <c r="C230" s="19">
        <v>2023</v>
      </c>
      <c r="D230" s="8">
        <f t="shared" si="92"/>
        <v>300</v>
      </c>
      <c r="E230" s="8">
        <f t="shared" ref="E230:H230" si="101">E241</f>
        <v>0</v>
      </c>
      <c r="F230" s="8">
        <f t="shared" si="101"/>
        <v>300</v>
      </c>
      <c r="G230" s="8">
        <f t="shared" si="101"/>
        <v>0</v>
      </c>
      <c r="H230" s="8">
        <f t="shared" si="101"/>
        <v>0</v>
      </c>
      <c r="I230" s="28"/>
    </row>
    <row r="231" spans="1:9" s="2" customFormat="1" ht="12.75" x14ac:dyDescent="0.2">
      <c r="A231" s="37"/>
      <c r="B231" s="29"/>
      <c r="C231" s="19">
        <v>2024</v>
      </c>
      <c r="D231" s="8">
        <f t="shared" si="92"/>
        <v>0</v>
      </c>
      <c r="E231" s="8">
        <f t="shared" ref="E231:H232" si="102">E242</f>
        <v>0</v>
      </c>
      <c r="F231" s="8">
        <f t="shared" si="102"/>
        <v>0</v>
      </c>
      <c r="G231" s="8">
        <f t="shared" si="102"/>
        <v>0</v>
      </c>
      <c r="H231" s="8">
        <f t="shared" si="102"/>
        <v>0</v>
      </c>
      <c r="I231" s="28"/>
    </row>
    <row r="232" spans="1:9" s="2" customFormat="1" ht="12.75" x14ac:dyDescent="0.2">
      <c r="A232" s="37"/>
      <c r="B232" s="29"/>
      <c r="C232" s="19">
        <v>2025</v>
      </c>
      <c r="D232" s="8">
        <f t="shared" ref="D232" si="103">E232+F232+G232+H232</f>
        <v>0</v>
      </c>
      <c r="E232" s="8">
        <f t="shared" si="102"/>
        <v>0</v>
      </c>
      <c r="F232" s="8">
        <f t="shared" si="102"/>
        <v>0</v>
      </c>
      <c r="G232" s="8">
        <f t="shared" si="102"/>
        <v>0</v>
      </c>
      <c r="H232" s="8">
        <f t="shared" si="102"/>
        <v>0</v>
      </c>
      <c r="I232" s="28"/>
    </row>
    <row r="233" spans="1:9" s="2" customFormat="1" ht="12" customHeight="1" x14ac:dyDescent="0.2">
      <c r="A233" s="38" t="s">
        <v>37</v>
      </c>
      <c r="B233" s="37" t="s">
        <v>33</v>
      </c>
      <c r="C233" s="19" t="s">
        <v>51</v>
      </c>
      <c r="D233" s="7">
        <f>SUM(D234:D243)</f>
        <v>1800</v>
      </c>
      <c r="E233" s="8">
        <f>SUM(E234:E243)</f>
        <v>0</v>
      </c>
      <c r="F233" s="7">
        <f>SUM(F234:F243)</f>
        <v>1800</v>
      </c>
      <c r="G233" s="8">
        <f>SUM(G234:G243)</f>
        <v>0</v>
      </c>
      <c r="H233" s="8">
        <f t="shared" ref="H233" si="104">SUM(H234:H243)</f>
        <v>0</v>
      </c>
      <c r="I233" s="27" t="s">
        <v>11</v>
      </c>
    </row>
    <row r="234" spans="1:9" s="2" customFormat="1" ht="16.5" customHeight="1" x14ac:dyDescent="0.2">
      <c r="A234" s="37"/>
      <c r="B234" s="37"/>
      <c r="C234" s="19">
        <v>2016</v>
      </c>
      <c r="D234" s="8">
        <f>E234+F234+G234+H234</f>
        <v>0</v>
      </c>
      <c r="E234" s="8">
        <v>0</v>
      </c>
      <c r="F234" s="8">
        <v>0</v>
      </c>
      <c r="G234" s="8">
        <v>0</v>
      </c>
      <c r="H234" s="8">
        <v>0</v>
      </c>
      <c r="I234" s="28"/>
    </row>
    <row r="235" spans="1:9" s="2" customFormat="1" ht="12.75" x14ac:dyDescent="0.2">
      <c r="A235" s="37"/>
      <c r="B235" s="37"/>
      <c r="C235" s="19">
        <v>2017</v>
      </c>
      <c r="D235" s="8">
        <f t="shared" ref="D235:D242" si="105">E235+F235+G235+H235</f>
        <v>300</v>
      </c>
      <c r="E235" s="8">
        <v>0</v>
      </c>
      <c r="F235" s="8">
        <v>300</v>
      </c>
      <c r="G235" s="8">
        <v>0</v>
      </c>
      <c r="H235" s="8">
        <v>0</v>
      </c>
      <c r="I235" s="28"/>
    </row>
    <row r="236" spans="1:9" s="2" customFormat="1" ht="12.75" x14ac:dyDescent="0.2">
      <c r="A236" s="37"/>
      <c r="B236" s="37"/>
      <c r="C236" s="19">
        <v>2018</v>
      </c>
      <c r="D236" s="7">
        <f t="shared" si="105"/>
        <v>300</v>
      </c>
      <c r="E236" s="8">
        <v>0</v>
      </c>
      <c r="F236" s="7">
        <v>300</v>
      </c>
      <c r="G236" s="8">
        <v>0</v>
      </c>
      <c r="H236" s="8">
        <v>0</v>
      </c>
      <c r="I236" s="28"/>
    </row>
    <row r="237" spans="1:9" s="2" customFormat="1" ht="12.75" x14ac:dyDescent="0.2">
      <c r="A237" s="37"/>
      <c r="B237" s="37"/>
      <c r="C237" s="19">
        <v>2019</v>
      </c>
      <c r="D237" s="7">
        <f t="shared" si="105"/>
        <v>300</v>
      </c>
      <c r="E237" s="8">
        <v>0</v>
      </c>
      <c r="F237" s="7">
        <v>300</v>
      </c>
      <c r="G237" s="8">
        <v>0</v>
      </c>
      <c r="H237" s="8">
        <v>0</v>
      </c>
      <c r="I237" s="28"/>
    </row>
    <row r="238" spans="1:9" s="2" customFormat="1" ht="12.75" x14ac:dyDescent="0.2">
      <c r="A238" s="37"/>
      <c r="B238" s="37"/>
      <c r="C238" s="19">
        <v>2020</v>
      </c>
      <c r="D238" s="8">
        <f t="shared" si="105"/>
        <v>300</v>
      </c>
      <c r="E238" s="8">
        <v>0</v>
      </c>
      <c r="F238" s="8">
        <v>300</v>
      </c>
      <c r="G238" s="8">
        <v>0</v>
      </c>
      <c r="H238" s="8">
        <v>0</v>
      </c>
      <c r="I238" s="28"/>
    </row>
    <row r="239" spans="1:9" s="2" customFormat="1" ht="12.75" x14ac:dyDescent="0.2">
      <c r="A239" s="37"/>
      <c r="B239" s="37"/>
      <c r="C239" s="19">
        <v>2021</v>
      </c>
      <c r="D239" s="8">
        <f t="shared" si="105"/>
        <v>300</v>
      </c>
      <c r="E239" s="8">
        <v>0</v>
      </c>
      <c r="F239" s="8">
        <v>300</v>
      </c>
      <c r="G239" s="8">
        <v>0</v>
      </c>
      <c r="H239" s="8">
        <v>0</v>
      </c>
      <c r="I239" s="28"/>
    </row>
    <row r="240" spans="1:9" s="2" customFormat="1" ht="12.75" x14ac:dyDescent="0.2">
      <c r="A240" s="37"/>
      <c r="B240" s="37"/>
      <c r="C240" s="19">
        <v>2022</v>
      </c>
      <c r="D240" s="8">
        <f t="shared" si="105"/>
        <v>0</v>
      </c>
      <c r="E240" s="8">
        <v>0</v>
      </c>
      <c r="F240" s="8">
        <v>0</v>
      </c>
      <c r="G240" s="8">
        <v>0</v>
      </c>
      <c r="H240" s="8">
        <v>0</v>
      </c>
      <c r="I240" s="28"/>
    </row>
    <row r="241" spans="1:9" s="2" customFormat="1" ht="12.75" x14ac:dyDescent="0.2">
      <c r="A241" s="37"/>
      <c r="B241" s="37"/>
      <c r="C241" s="19">
        <v>2023</v>
      </c>
      <c r="D241" s="8">
        <f t="shared" si="105"/>
        <v>300</v>
      </c>
      <c r="E241" s="8">
        <v>0</v>
      </c>
      <c r="F241" s="8">
        <v>300</v>
      </c>
      <c r="G241" s="8">
        <v>0</v>
      </c>
      <c r="H241" s="8">
        <v>0</v>
      </c>
      <c r="I241" s="28"/>
    </row>
    <row r="242" spans="1:9" s="2" customFormat="1" ht="12.75" x14ac:dyDescent="0.2">
      <c r="A242" s="37"/>
      <c r="B242" s="37"/>
      <c r="C242" s="19">
        <v>2024</v>
      </c>
      <c r="D242" s="8">
        <f t="shared" si="105"/>
        <v>0</v>
      </c>
      <c r="E242" s="8">
        <v>0</v>
      </c>
      <c r="F242" s="8">
        <v>0</v>
      </c>
      <c r="G242" s="8">
        <v>0</v>
      </c>
      <c r="H242" s="8">
        <v>0</v>
      </c>
      <c r="I242" s="28"/>
    </row>
    <row r="243" spans="1:9" s="2" customFormat="1" ht="12.75" x14ac:dyDescent="0.2">
      <c r="A243" s="37"/>
      <c r="B243" s="37"/>
      <c r="C243" s="19">
        <v>2025</v>
      </c>
      <c r="D243" s="8">
        <f t="shared" ref="D243" si="106">E243+F243+G243+H243</f>
        <v>0</v>
      </c>
      <c r="E243" s="8">
        <v>0</v>
      </c>
      <c r="F243" s="8">
        <v>0</v>
      </c>
      <c r="G243" s="8">
        <v>0</v>
      </c>
      <c r="H243" s="8">
        <v>0</v>
      </c>
      <c r="I243" s="28"/>
    </row>
    <row r="244" spans="1:9" s="2" customFormat="1" ht="15.75" customHeight="1" x14ac:dyDescent="0.2">
      <c r="A244" s="37" t="s">
        <v>38</v>
      </c>
      <c r="B244" s="29" t="s">
        <v>35</v>
      </c>
      <c r="C244" s="20" t="s">
        <v>51</v>
      </c>
      <c r="D244" s="9">
        <f>SUM(D245:D254)</f>
        <v>4343.8</v>
      </c>
      <c r="E244" s="10">
        <f>SUM(E245:E254)</f>
        <v>0</v>
      </c>
      <c r="F244" s="9">
        <f>SUM(F245:F254)</f>
        <v>4343.8</v>
      </c>
      <c r="G244" s="10">
        <f>SUM(G245:G254)</f>
        <v>0</v>
      </c>
      <c r="H244" s="10">
        <f>SUM(H245:H254)</f>
        <v>0</v>
      </c>
      <c r="I244" s="27" t="s">
        <v>11</v>
      </c>
    </row>
    <row r="245" spans="1:9" x14ac:dyDescent="0.25">
      <c r="A245" s="37"/>
      <c r="B245" s="29"/>
      <c r="C245" s="19">
        <v>2016</v>
      </c>
      <c r="D245" s="8">
        <f>E245+F245+G245+H245</f>
        <v>0</v>
      </c>
      <c r="E245" s="8">
        <f>E256+E267+E278</f>
        <v>0</v>
      </c>
      <c r="F245" s="8">
        <f>F256+F267+F278</f>
        <v>0</v>
      </c>
      <c r="G245" s="8">
        <f t="shared" ref="G245:H245" si="107">G256</f>
        <v>0</v>
      </c>
      <c r="H245" s="8">
        <f t="shared" si="107"/>
        <v>0</v>
      </c>
      <c r="I245" s="28"/>
    </row>
    <row r="246" spans="1:9" x14ac:dyDescent="0.25">
      <c r="A246" s="37"/>
      <c r="B246" s="29"/>
      <c r="C246" s="19">
        <v>2017</v>
      </c>
      <c r="D246" s="7">
        <f t="shared" ref="D246:D249" si="108">E246+F246+G246+H246</f>
        <v>500</v>
      </c>
      <c r="E246" s="8">
        <f t="shared" ref="E246:H246" si="109">E257</f>
        <v>0</v>
      </c>
      <c r="F246" s="8">
        <f t="shared" ref="F246:F254" si="110">F257+F268+F279</f>
        <v>500</v>
      </c>
      <c r="G246" s="8">
        <f t="shared" si="109"/>
        <v>0</v>
      </c>
      <c r="H246" s="8">
        <f t="shared" si="109"/>
        <v>0</v>
      </c>
      <c r="I246" s="28"/>
    </row>
    <row r="247" spans="1:9" x14ac:dyDescent="0.25">
      <c r="A247" s="37"/>
      <c r="B247" s="29"/>
      <c r="C247" s="19">
        <v>2018</v>
      </c>
      <c r="D247" s="8">
        <f t="shared" si="108"/>
        <v>500</v>
      </c>
      <c r="E247" s="8">
        <f t="shared" ref="E247" si="111">E258</f>
        <v>0</v>
      </c>
      <c r="F247" s="8">
        <f t="shared" si="110"/>
        <v>500</v>
      </c>
      <c r="G247" s="8">
        <f t="shared" ref="G247:H247" si="112">G258</f>
        <v>0</v>
      </c>
      <c r="H247" s="8">
        <f t="shared" si="112"/>
        <v>0</v>
      </c>
      <c r="I247" s="28"/>
    </row>
    <row r="248" spans="1:9" x14ac:dyDescent="0.25">
      <c r="A248" s="37"/>
      <c r="B248" s="29"/>
      <c r="C248" s="19">
        <v>2019</v>
      </c>
      <c r="D248" s="8">
        <f t="shared" si="108"/>
        <v>228</v>
      </c>
      <c r="E248" s="8">
        <f t="shared" ref="E248" si="113">E259</f>
        <v>0</v>
      </c>
      <c r="F248" s="8">
        <f t="shared" si="110"/>
        <v>228</v>
      </c>
      <c r="G248" s="8">
        <f t="shared" ref="G248:H248" si="114">G259</f>
        <v>0</v>
      </c>
      <c r="H248" s="8">
        <f t="shared" si="114"/>
        <v>0</v>
      </c>
      <c r="I248" s="28"/>
    </row>
    <row r="249" spans="1:9" x14ac:dyDescent="0.25">
      <c r="A249" s="37"/>
      <c r="B249" s="29"/>
      <c r="C249" s="19">
        <v>2020</v>
      </c>
      <c r="D249" s="7">
        <f t="shared" si="108"/>
        <v>500</v>
      </c>
      <c r="E249" s="8">
        <f t="shared" ref="E249" si="115">E260</f>
        <v>0</v>
      </c>
      <c r="F249" s="8">
        <f t="shared" si="110"/>
        <v>500</v>
      </c>
      <c r="G249" s="8">
        <f t="shared" ref="G249:H249" si="116">G260</f>
        <v>0</v>
      </c>
      <c r="H249" s="8">
        <f t="shared" si="116"/>
        <v>0</v>
      </c>
      <c r="I249" s="28"/>
    </row>
    <row r="250" spans="1:9" x14ac:dyDescent="0.25">
      <c r="A250" s="37"/>
      <c r="B250" s="29"/>
      <c r="C250" s="19">
        <v>2021</v>
      </c>
      <c r="D250" s="7">
        <f>E250+F250+G250+H250</f>
        <v>500</v>
      </c>
      <c r="E250" s="8">
        <f t="shared" ref="E250" si="117">E261</f>
        <v>0</v>
      </c>
      <c r="F250" s="8">
        <f t="shared" si="110"/>
        <v>500</v>
      </c>
      <c r="G250" s="8">
        <f t="shared" ref="G250:H250" si="118">G261</f>
        <v>0</v>
      </c>
      <c r="H250" s="8">
        <f t="shared" si="118"/>
        <v>0</v>
      </c>
      <c r="I250" s="28"/>
    </row>
    <row r="251" spans="1:9" x14ac:dyDescent="0.25">
      <c r="A251" s="37"/>
      <c r="B251" s="29"/>
      <c r="C251" s="19">
        <v>2022</v>
      </c>
      <c r="D251" s="7">
        <f t="shared" ref="D251:D254" si="119">E251+F251+G251+H251</f>
        <v>978.9</v>
      </c>
      <c r="E251" s="8">
        <f t="shared" ref="E251" si="120">E262</f>
        <v>0</v>
      </c>
      <c r="F251" s="7">
        <f t="shared" si="110"/>
        <v>978.9</v>
      </c>
      <c r="G251" s="8">
        <v>0</v>
      </c>
      <c r="H251" s="8">
        <v>0</v>
      </c>
      <c r="I251" s="28"/>
    </row>
    <row r="252" spans="1:9" x14ac:dyDescent="0.25">
      <c r="A252" s="37"/>
      <c r="B252" s="29"/>
      <c r="C252" s="19">
        <v>2023</v>
      </c>
      <c r="D252" s="8">
        <f>E252+F252+G252+H252</f>
        <v>408.4</v>
      </c>
      <c r="E252" s="8">
        <f>E263+E274+E285</f>
        <v>0</v>
      </c>
      <c r="F252" s="8">
        <f t="shared" si="110"/>
        <v>408.4</v>
      </c>
      <c r="G252" s="8">
        <f t="shared" ref="G252:H254" si="121">G263+G274+G285</f>
        <v>0</v>
      </c>
      <c r="H252" s="8">
        <f t="shared" si="121"/>
        <v>0</v>
      </c>
      <c r="I252" s="28"/>
    </row>
    <row r="253" spans="1:9" x14ac:dyDescent="0.25">
      <c r="A253" s="37"/>
      <c r="B253" s="29"/>
      <c r="C253" s="19">
        <v>2024</v>
      </c>
      <c r="D253" s="8">
        <f t="shared" ref="D253" si="122">E253+F253+G253+H253</f>
        <v>499.9</v>
      </c>
      <c r="E253" s="8">
        <f>E264+E275+E286</f>
        <v>0</v>
      </c>
      <c r="F253" s="8">
        <f t="shared" si="110"/>
        <v>499.9</v>
      </c>
      <c r="G253" s="8">
        <f t="shared" si="121"/>
        <v>0</v>
      </c>
      <c r="H253" s="8">
        <f t="shared" si="121"/>
        <v>0</v>
      </c>
      <c r="I253" s="28"/>
    </row>
    <row r="254" spans="1:9" x14ac:dyDescent="0.25">
      <c r="A254" s="37"/>
      <c r="B254" s="29"/>
      <c r="C254" s="19">
        <v>2025</v>
      </c>
      <c r="D254" s="8">
        <f t="shared" si="119"/>
        <v>228.60000000000002</v>
      </c>
      <c r="E254" s="8">
        <f>E265+E276+E287</f>
        <v>0</v>
      </c>
      <c r="F254" s="8">
        <f t="shared" si="110"/>
        <v>228.60000000000002</v>
      </c>
      <c r="G254" s="8">
        <f t="shared" si="121"/>
        <v>0</v>
      </c>
      <c r="H254" s="8">
        <f t="shared" si="121"/>
        <v>0</v>
      </c>
      <c r="I254" s="30"/>
    </row>
    <row r="255" spans="1:9" x14ac:dyDescent="0.25">
      <c r="A255" s="37" t="s">
        <v>39</v>
      </c>
      <c r="B255" s="37" t="s">
        <v>60</v>
      </c>
      <c r="C255" s="19" t="s">
        <v>51</v>
      </c>
      <c r="D255" s="7">
        <f>SUM(D256:D265)</f>
        <v>1417.7</v>
      </c>
      <c r="E255" s="8">
        <f>SUM(E256:E265)</f>
        <v>0</v>
      </c>
      <c r="F255" s="7">
        <f>SUM(F256:F265)</f>
        <v>1417.7</v>
      </c>
      <c r="G255" s="8">
        <v>0</v>
      </c>
      <c r="H255" s="8">
        <v>0</v>
      </c>
      <c r="I255" s="27" t="s">
        <v>11</v>
      </c>
    </row>
    <row r="256" spans="1:9" x14ac:dyDescent="0.25">
      <c r="A256" s="37"/>
      <c r="B256" s="37"/>
      <c r="C256" s="19">
        <v>2016</v>
      </c>
      <c r="D256" s="8">
        <f>E256+F256+G256+H256</f>
        <v>0</v>
      </c>
      <c r="E256" s="8">
        <v>0</v>
      </c>
      <c r="F256" s="8">
        <v>0</v>
      </c>
      <c r="G256" s="8">
        <v>0</v>
      </c>
      <c r="H256" s="8">
        <v>0</v>
      </c>
      <c r="I256" s="28"/>
    </row>
    <row r="257" spans="1:9" x14ac:dyDescent="0.25">
      <c r="A257" s="37"/>
      <c r="B257" s="37"/>
      <c r="C257" s="19">
        <v>2017</v>
      </c>
      <c r="D257" s="7">
        <f t="shared" ref="D257:D259" si="123">E257+F257+G257+H257</f>
        <v>290</v>
      </c>
      <c r="E257" s="8">
        <v>0</v>
      </c>
      <c r="F257" s="7">
        <v>290</v>
      </c>
      <c r="G257" s="8">
        <v>0</v>
      </c>
      <c r="H257" s="8">
        <v>0</v>
      </c>
      <c r="I257" s="28"/>
    </row>
    <row r="258" spans="1:9" x14ac:dyDescent="0.25">
      <c r="A258" s="37"/>
      <c r="B258" s="37"/>
      <c r="C258" s="19">
        <v>2018</v>
      </c>
      <c r="D258" s="8">
        <f t="shared" si="123"/>
        <v>290</v>
      </c>
      <c r="E258" s="8">
        <v>0</v>
      </c>
      <c r="F258" s="8">
        <v>290</v>
      </c>
      <c r="G258" s="8">
        <v>0</v>
      </c>
      <c r="H258" s="8">
        <v>0</v>
      </c>
      <c r="I258" s="28"/>
    </row>
    <row r="259" spans="1:9" x14ac:dyDescent="0.25">
      <c r="A259" s="37"/>
      <c r="B259" s="37"/>
      <c r="C259" s="19">
        <v>2019</v>
      </c>
      <c r="D259" s="8">
        <f t="shared" si="123"/>
        <v>0</v>
      </c>
      <c r="E259" s="8">
        <v>0</v>
      </c>
      <c r="F259" s="8">
        <v>0</v>
      </c>
      <c r="G259" s="8">
        <v>0</v>
      </c>
      <c r="H259" s="8">
        <v>0</v>
      </c>
      <c r="I259" s="28"/>
    </row>
    <row r="260" spans="1:9" x14ac:dyDescent="0.25">
      <c r="A260" s="37"/>
      <c r="B260" s="37"/>
      <c r="C260" s="19">
        <v>2020</v>
      </c>
      <c r="D260" s="7">
        <f>E260+F260+G260+H260</f>
        <v>272</v>
      </c>
      <c r="E260" s="8">
        <v>0</v>
      </c>
      <c r="F260" s="7">
        <v>272</v>
      </c>
      <c r="G260" s="8">
        <v>0</v>
      </c>
      <c r="H260" s="8">
        <v>0</v>
      </c>
      <c r="I260" s="28"/>
    </row>
    <row r="261" spans="1:9" x14ac:dyDescent="0.25">
      <c r="A261" s="37"/>
      <c r="B261" s="37"/>
      <c r="C261" s="19">
        <v>2021</v>
      </c>
      <c r="D261" s="7">
        <f t="shared" ref="D261:D264" si="124">E261+F261+G261+H261</f>
        <v>500</v>
      </c>
      <c r="E261" s="8">
        <v>0</v>
      </c>
      <c r="F261" s="7">
        <v>500</v>
      </c>
      <c r="G261" s="8">
        <v>0</v>
      </c>
      <c r="H261" s="8">
        <v>0</v>
      </c>
      <c r="I261" s="28"/>
    </row>
    <row r="262" spans="1:9" x14ac:dyDescent="0.25">
      <c r="A262" s="37"/>
      <c r="B262" s="37"/>
      <c r="C262" s="19">
        <v>2022</v>
      </c>
      <c r="D262" s="8">
        <f t="shared" si="124"/>
        <v>0</v>
      </c>
      <c r="E262" s="8">
        <v>0</v>
      </c>
      <c r="F262" s="8">
        <v>0</v>
      </c>
      <c r="G262" s="8">
        <v>0</v>
      </c>
      <c r="H262" s="8">
        <v>0</v>
      </c>
      <c r="I262" s="28"/>
    </row>
    <row r="263" spans="1:9" x14ac:dyDescent="0.25">
      <c r="A263" s="37"/>
      <c r="B263" s="37"/>
      <c r="C263" s="19">
        <v>2023</v>
      </c>
      <c r="D263" s="8">
        <f t="shared" si="124"/>
        <v>29.4</v>
      </c>
      <c r="E263" s="8">
        <v>0</v>
      </c>
      <c r="F263" s="8">
        <v>29.4</v>
      </c>
      <c r="G263" s="8">
        <v>0</v>
      </c>
      <c r="H263" s="8">
        <v>0</v>
      </c>
      <c r="I263" s="28"/>
    </row>
    <row r="264" spans="1:9" x14ac:dyDescent="0.25">
      <c r="A264" s="37"/>
      <c r="B264" s="37"/>
      <c r="C264" s="19">
        <v>2024</v>
      </c>
      <c r="D264" s="8">
        <f t="shared" si="124"/>
        <v>0</v>
      </c>
      <c r="E264" s="8">
        <v>0</v>
      </c>
      <c r="F264" s="8">
        <v>0</v>
      </c>
      <c r="G264" s="8">
        <v>0</v>
      </c>
      <c r="H264" s="8">
        <v>0</v>
      </c>
      <c r="I264" s="28"/>
    </row>
    <row r="265" spans="1:9" x14ac:dyDescent="0.25">
      <c r="A265" s="37"/>
      <c r="B265" s="37"/>
      <c r="C265" s="19">
        <v>2025</v>
      </c>
      <c r="D265" s="8">
        <f t="shared" ref="D265" si="125">E265+F265+G265+H265</f>
        <v>36.299999999999997</v>
      </c>
      <c r="E265" s="8">
        <v>0</v>
      </c>
      <c r="F265" s="8">
        <v>36.299999999999997</v>
      </c>
      <c r="G265" s="8">
        <v>0</v>
      </c>
      <c r="H265" s="8">
        <v>0</v>
      </c>
      <c r="I265" s="30"/>
    </row>
    <row r="266" spans="1:9" x14ac:dyDescent="0.25">
      <c r="A266" s="37" t="s">
        <v>40</v>
      </c>
      <c r="B266" s="37" t="s">
        <v>31</v>
      </c>
      <c r="C266" s="19" t="s">
        <v>51</v>
      </c>
      <c r="D266" s="7">
        <f>SUM(D267:D276)</f>
        <v>329.6</v>
      </c>
      <c r="E266" s="8">
        <f>SUM(E267:E276)</f>
        <v>0</v>
      </c>
      <c r="F266" s="7">
        <f>SUM(F267:F276)</f>
        <v>329.6</v>
      </c>
      <c r="G266" s="8">
        <v>0</v>
      </c>
      <c r="H266" s="8">
        <v>0</v>
      </c>
      <c r="I266" s="27" t="s">
        <v>11</v>
      </c>
    </row>
    <row r="267" spans="1:9" x14ac:dyDescent="0.25">
      <c r="A267" s="37"/>
      <c r="B267" s="37"/>
      <c r="C267" s="19">
        <v>2016</v>
      </c>
      <c r="D267" s="8">
        <f>E267+F267+G267+H267</f>
        <v>0</v>
      </c>
      <c r="E267" s="8">
        <v>0</v>
      </c>
      <c r="F267" s="8">
        <v>0</v>
      </c>
      <c r="G267" s="8">
        <v>0</v>
      </c>
      <c r="H267" s="8">
        <v>0</v>
      </c>
      <c r="I267" s="28"/>
    </row>
    <row r="268" spans="1:9" x14ac:dyDescent="0.25">
      <c r="A268" s="37"/>
      <c r="B268" s="37"/>
      <c r="C268" s="19">
        <v>2017</v>
      </c>
      <c r="D268" s="7">
        <f t="shared" ref="D268:D270" si="126">E268+F268+G268+H268</f>
        <v>30.9</v>
      </c>
      <c r="E268" s="8">
        <v>0</v>
      </c>
      <c r="F268" s="7">
        <v>30.9</v>
      </c>
      <c r="G268" s="8">
        <v>0</v>
      </c>
      <c r="H268" s="8">
        <v>0</v>
      </c>
      <c r="I268" s="28"/>
    </row>
    <row r="269" spans="1:9" x14ac:dyDescent="0.25">
      <c r="A269" s="37"/>
      <c r="B269" s="37"/>
      <c r="C269" s="19">
        <v>2018</v>
      </c>
      <c r="D269" s="8">
        <f t="shared" si="126"/>
        <v>30.9</v>
      </c>
      <c r="E269" s="8">
        <v>0</v>
      </c>
      <c r="F269" s="8">
        <v>30.9</v>
      </c>
      <c r="G269" s="8">
        <v>0</v>
      </c>
      <c r="H269" s="8">
        <v>0</v>
      </c>
      <c r="I269" s="28"/>
    </row>
    <row r="270" spans="1:9" x14ac:dyDescent="0.25">
      <c r="A270" s="37"/>
      <c r="B270" s="37"/>
      <c r="C270" s="19">
        <v>2019</v>
      </c>
      <c r="D270" s="7">
        <f t="shared" si="126"/>
        <v>133.9</v>
      </c>
      <c r="E270" s="8">
        <v>0</v>
      </c>
      <c r="F270" s="7">
        <v>133.9</v>
      </c>
      <c r="G270" s="8">
        <v>0</v>
      </c>
      <c r="H270" s="8">
        <v>0</v>
      </c>
      <c r="I270" s="28"/>
    </row>
    <row r="271" spans="1:9" x14ac:dyDescent="0.25">
      <c r="A271" s="37"/>
      <c r="B271" s="37"/>
      <c r="C271" s="19">
        <v>2020</v>
      </c>
      <c r="D271" s="7">
        <f>E271+F271+G271+H271</f>
        <v>133.9</v>
      </c>
      <c r="E271" s="8">
        <v>0</v>
      </c>
      <c r="F271" s="7">
        <v>133.9</v>
      </c>
      <c r="G271" s="8">
        <v>0</v>
      </c>
      <c r="H271" s="8">
        <v>0</v>
      </c>
      <c r="I271" s="28"/>
    </row>
    <row r="272" spans="1:9" x14ac:dyDescent="0.25">
      <c r="A272" s="37"/>
      <c r="B272" s="37"/>
      <c r="C272" s="19">
        <v>2021</v>
      </c>
      <c r="D272" s="8">
        <f t="shared" ref="D272:D275" si="127">E272+F272+G272+H272</f>
        <v>0</v>
      </c>
      <c r="E272" s="8">
        <v>0</v>
      </c>
      <c r="F272" s="8">
        <v>0</v>
      </c>
      <c r="G272" s="8">
        <v>0</v>
      </c>
      <c r="H272" s="8">
        <v>0</v>
      </c>
      <c r="I272" s="28"/>
    </row>
    <row r="273" spans="1:9" x14ac:dyDescent="0.25">
      <c r="A273" s="37"/>
      <c r="B273" s="37"/>
      <c r="C273" s="19">
        <v>2022</v>
      </c>
      <c r="D273" s="8">
        <f t="shared" si="127"/>
        <v>0</v>
      </c>
      <c r="E273" s="8">
        <v>0</v>
      </c>
      <c r="F273" s="8">
        <v>0</v>
      </c>
      <c r="G273" s="8">
        <v>0</v>
      </c>
      <c r="H273" s="8">
        <v>0</v>
      </c>
      <c r="I273" s="28"/>
    </row>
    <row r="274" spans="1:9" x14ac:dyDescent="0.25">
      <c r="A274" s="37"/>
      <c r="B274" s="37"/>
      <c r="C274" s="19">
        <v>2023</v>
      </c>
      <c r="D274" s="8">
        <f t="shared" si="127"/>
        <v>0</v>
      </c>
      <c r="E274" s="8">
        <v>0</v>
      </c>
      <c r="F274" s="8">
        <v>0</v>
      </c>
      <c r="G274" s="8">
        <v>0</v>
      </c>
      <c r="H274" s="8">
        <v>0</v>
      </c>
      <c r="I274" s="28"/>
    </row>
    <row r="275" spans="1:9" x14ac:dyDescent="0.25">
      <c r="A275" s="37"/>
      <c r="B275" s="37"/>
      <c r="C275" s="19">
        <v>2024</v>
      </c>
      <c r="D275" s="8">
        <f t="shared" si="127"/>
        <v>0</v>
      </c>
      <c r="E275" s="8">
        <v>0</v>
      </c>
      <c r="F275" s="8">
        <v>0</v>
      </c>
      <c r="G275" s="8">
        <v>0</v>
      </c>
      <c r="H275" s="8">
        <v>0</v>
      </c>
      <c r="I275" s="28"/>
    </row>
    <row r="276" spans="1:9" x14ac:dyDescent="0.25">
      <c r="A276" s="37"/>
      <c r="B276" s="37"/>
      <c r="C276" s="19">
        <v>2025</v>
      </c>
      <c r="D276" s="8">
        <f t="shared" ref="D276" si="128">E276+F276+G276+H276</f>
        <v>0</v>
      </c>
      <c r="E276" s="8">
        <v>0</v>
      </c>
      <c r="F276" s="8">
        <v>0</v>
      </c>
      <c r="G276" s="8">
        <v>0</v>
      </c>
      <c r="H276" s="8">
        <v>0</v>
      </c>
      <c r="I276" s="30"/>
    </row>
    <row r="277" spans="1:9" x14ac:dyDescent="0.25">
      <c r="A277" s="37" t="s">
        <v>41</v>
      </c>
      <c r="B277" s="37" t="s">
        <v>32</v>
      </c>
      <c r="C277" s="19" t="s">
        <v>51</v>
      </c>
      <c r="D277" s="7">
        <f>SUM(D278:D287)</f>
        <v>2596.5</v>
      </c>
      <c r="E277" s="8">
        <f>SUM(E278:E287)</f>
        <v>0</v>
      </c>
      <c r="F277" s="7">
        <f>SUM(F278:F287)</f>
        <v>2596.5</v>
      </c>
      <c r="G277" s="8">
        <v>0</v>
      </c>
      <c r="H277" s="8">
        <v>0</v>
      </c>
      <c r="I277" s="27" t="s">
        <v>11</v>
      </c>
    </row>
    <row r="278" spans="1:9" x14ac:dyDescent="0.25">
      <c r="A278" s="37"/>
      <c r="B278" s="37"/>
      <c r="C278" s="19">
        <v>2016</v>
      </c>
      <c r="D278" s="8">
        <f>E278+F278+G278+H278</f>
        <v>0</v>
      </c>
      <c r="E278" s="8">
        <v>0</v>
      </c>
      <c r="F278" s="8">
        <v>0</v>
      </c>
      <c r="G278" s="8">
        <v>0</v>
      </c>
      <c r="H278" s="8">
        <v>0</v>
      </c>
      <c r="I278" s="28"/>
    </row>
    <row r="279" spans="1:9" x14ac:dyDescent="0.25">
      <c r="A279" s="37"/>
      <c r="B279" s="37"/>
      <c r="C279" s="19">
        <v>2017</v>
      </c>
      <c r="D279" s="7">
        <f t="shared" ref="D279:D281" si="129">E279+F279+G279+H279</f>
        <v>179.1</v>
      </c>
      <c r="E279" s="8">
        <v>0</v>
      </c>
      <c r="F279" s="7">
        <v>179.1</v>
      </c>
      <c r="G279" s="8">
        <v>0</v>
      </c>
      <c r="H279" s="8">
        <v>0</v>
      </c>
      <c r="I279" s="28"/>
    </row>
    <row r="280" spans="1:9" x14ac:dyDescent="0.25">
      <c r="A280" s="37"/>
      <c r="B280" s="37"/>
      <c r="C280" s="19">
        <v>2018</v>
      </c>
      <c r="D280" s="8">
        <f t="shared" si="129"/>
        <v>179.1</v>
      </c>
      <c r="E280" s="8">
        <v>0</v>
      </c>
      <c r="F280" s="8">
        <v>179.1</v>
      </c>
      <c r="G280" s="8">
        <v>0</v>
      </c>
      <c r="H280" s="8">
        <v>0</v>
      </c>
      <c r="I280" s="28"/>
    </row>
    <row r="281" spans="1:9" x14ac:dyDescent="0.25">
      <c r="A281" s="37"/>
      <c r="B281" s="37"/>
      <c r="C281" s="19">
        <v>2019</v>
      </c>
      <c r="D281" s="7">
        <f t="shared" si="129"/>
        <v>94.1</v>
      </c>
      <c r="E281" s="8">
        <v>0</v>
      </c>
      <c r="F281" s="7">
        <v>94.1</v>
      </c>
      <c r="G281" s="8">
        <v>0</v>
      </c>
      <c r="H281" s="8">
        <v>0</v>
      </c>
      <c r="I281" s="28"/>
    </row>
    <row r="282" spans="1:9" x14ac:dyDescent="0.25">
      <c r="A282" s="37"/>
      <c r="B282" s="37"/>
      <c r="C282" s="19">
        <v>2020</v>
      </c>
      <c r="D282" s="7">
        <f>E282+F282+G282+H282</f>
        <v>94.1</v>
      </c>
      <c r="E282" s="8">
        <v>0</v>
      </c>
      <c r="F282" s="7">
        <v>94.1</v>
      </c>
      <c r="G282" s="8">
        <v>0</v>
      </c>
      <c r="H282" s="8">
        <v>0</v>
      </c>
      <c r="I282" s="28"/>
    </row>
    <row r="283" spans="1:9" x14ac:dyDescent="0.25">
      <c r="A283" s="37"/>
      <c r="B283" s="37"/>
      <c r="C283" s="19">
        <v>2021</v>
      </c>
      <c r="D283" s="8">
        <f t="shared" ref="D283:D286" si="130">E283+F283+G283+H283</f>
        <v>0</v>
      </c>
      <c r="E283" s="8">
        <v>0</v>
      </c>
      <c r="F283" s="8">
        <v>0</v>
      </c>
      <c r="G283" s="8">
        <v>0</v>
      </c>
      <c r="H283" s="8">
        <v>0</v>
      </c>
      <c r="I283" s="28"/>
    </row>
    <row r="284" spans="1:9" x14ac:dyDescent="0.25">
      <c r="A284" s="37"/>
      <c r="B284" s="37"/>
      <c r="C284" s="19">
        <v>2022</v>
      </c>
      <c r="D284" s="7">
        <f t="shared" si="130"/>
        <v>978.9</v>
      </c>
      <c r="E284" s="8">
        <v>0</v>
      </c>
      <c r="F284" s="7">
        <v>978.9</v>
      </c>
      <c r="G284" s="8">
        <v>0</v>
      </c>
      <c r="H284" s="8">
        <v>0</v>
      </c>
      <c r="I284" s="28"/>
    </row>
    <row r="285" spans="1:9" x14ac:dyDescent="0.25">
      <c r="A285" s="37"/>
      <c r="B285" s="37"/>
      <c r="C285" s="19">
        <v>2023</v>
      </c>
      <c r="D285" s="8">
        <f t="shared" si="130"/>
        <v>379</v>
      </c>
      <c r="E285" s="8">
        <v>0</v>
      </c>
      <c r="F285" s="8">
        <v>379</v>
      </c>
      <c r="G285" s="8">
        <v>0</v>
      </c>
      <c r="H285" s="8">
        <v>0</v>
      </c>
      <c r="I285" s="28"/>
    </row>
    <row r="286" spans="1:9" x14ac:dyDescent="0.25">
      <c r="A286" s="37"/>
      <c r="B286" s="37"/>
      <c r="C286" s="19">
        <v>2024</v>
      </c>
      <c r="D286" s="8">
        <f t="shared" si="130"/>
        <v>499.9</v>
      </c>
      <c r="E286" s="8">
        <v>0</v>
      </c>
      <c r="F286" s="8">
        <v>499.9</v>
      </c>
      <c r="G286" s="8">
        <v>0</v>
      </c>
      <c r="H286" s="8">
        <v>0</v>
      </c>
      <c r="I286" s="28"/>
    </row>
    <row r="287" spans="1:9" x14ac:dyDescent="0.25">
      <c r="A287" s="37"/>
      <c r="B287" s="37"/>
      <c r="C287" s="19">
        <v>2025</v>
      </c>
      <c r="D287" s="8">
        <f t="shared" ref="D287" si="131">E287+F287+G287+H287</f>
        <v>192.3</v>
      </c>
      <c r="E287" s="8">
        <v>0</v>
      </c>
      <c r="F287" s="8">
        <v>192.3</v>
      </c>
      <c r="G287" s="8">
        <v>0</v>
      </c>
      <c r="H287" s="8">
        <v>0</v>
      </c>
      <c r="I287" s="30"/>
    </row>
    <row r="288" spans="1:9" x14ac:dyDescent="0.25">
      <c r="I288" s="14" t="s">
        <v>54</v>
      </c>
    </row>
  </sheetData>
  <mergeCells count="89">
    <mergeCell ref="A99:A109"/>
    <mergeCell ref="B99:B109"/>
    <mergeCell ref="I99:I109"/>
    <mergeCell ref="A121:A131"/>
    <mergeCell ref="B121:B131"/>
    <mergeCell ref="I121:I131"/>
    <mergeCell ref="A110:A120"/>
    <mergeCell ref="B110:B120"/>
    <mergeCell ref="I110:I120"/>
    <mergeCell ref="A166:A176"/>
    <mergeCell ref="B166:B176"/>
    <mergeCell ref="I166:I176"/>
    <mergeCell ref="A165:I165"/>
    <mergeCell ref="A132:A142"/>
    <mergeCell ref="B132:B142"/>
    <mergeCell ref="I132:I142"/>
    <mergeCell ref="A143:A153"/>
    <mergeCell ref="B143:B153"/>
    <mergeCell ref="I143:I153"/>
    <mergeCell ref="A154:A164"/>
    <mergeCell ref="B154:B164"/>
    <mergeCell ref="I154:I164"/>
    <mergeCell ref="A277:A287"/>
    <mergeCell ref="B277:B287"/>
    <mergeCell ref="I277:I287"/>
    <mergeCell ref="A199:A209"/>
    <mergeCell ref="B199:B209"/>
    <mergeCell ref="I199:I209"/>
    <mergeCell ref="A266:A276"/>
    <mergeCell ref="B266:B276"/>
    <mergeCell ref="I266:I276"/>
    <mergeCell ref="A210:I210"/>
    <mergeCell ref="A211:A221"/>
    <mergeCell ref="B211:B221"/>
    <mergeCell ref="I211:I221"/>
    <mergeCell ref="A255:A265"/>
    <mergeCell ref="B255:B265"/>
    <mergeCell ref="I255:I265"/>
    <mergeCell ref="G1:I1"/>
    <mergeCell ref="A5:I5"/>
    <mergeCell ref="C6:C8"/>
    <mergeCell ref="D6:H6"/>
    <mergeCell ref="I6:I8"/>
    <mergeCell ref="D7:D8"/>
    <mergeCell ref="E7:H7"/>
    <mergeCell ref="H2:I2"/>
    <mergeCell ref="H3:I3"/>
    <mergeCell ref="A244:A254"/>
    <mergeCell ref="B244:B254"/>
    <mergeCell ref="I244:I254"/>
    <mergeCell ref="A6:A8"/>
    <mergeCell ref="B6:B8"/>
    <mergeCell ref="A55:A65"/>
    <mergeCell ref="B55:B65"/>
    <mergeCell ref="I55:I65"/>
    <mergeCell ref="A66:A76"/>
    <mergeCell ref="B66:B76"/>
    <mergeCell ref="I66:I76"/>
    <mergeCell ref="I33:I43"/>
    <mergeCell ref="A44:A54"/>
    <mergeCell ref="B44:B54"/>
    <mergeCell ref="I44:I54"/>
    <mergeCell ref="A33:A43"/>
    <mergeCell ref="A233:A243"/>
    <mergeCell ref="B233:B243"/>
    <mergeCell ref="I233:I243"/>
    <mergeCell ref="A222:A232"/>
    <mergeCell ref="B222:B232"/>
    <mergeCell ref="I222:I232"/>
    <mergeCell ref="A177:A187"/>
    <mergeCell ref="B177:B187"/>
    <mergeCell ref="I177:I187"/>
    <mergeCell ref="A188:A198"/>
    <mergeCell ref="B188:B198"/>
    <mergeCell ref="I188:I198"/>
    <mergeCell ref="A88:A98"/>
    <mergeCell ref="B88:B98"/>
    <mergeCell ref="I88:I98"/>
    <mergeCell ref="B33:B43"/>
    <mergeCell ref="I10:I20"/>
    <mergeCell ref="A10:A20"/>
    <mergeCell ref="B10:B20"/>
    <mergeCell ref="A22:A32"/>
    <mergeCell ref="B22:B32"/>
    <mergeCell ref="A21:I21"/>
    <mergeCell ref="I22:I32"/>
    <mergeCell ref="A77:A87"/>
    <mergeCell ref="B77:B87"/>
    <mergeCell ref="I77:I87"/>
  </mergeCells>
  <pageMargins left="0.82677165354330717" right="0.39370078740157483" top="0.47244094488188981" bottom="0.31496062992125984" header="0.27559055118110237" footer="0.19685039370078741"/>
  <pageSetup paperSize="9" scale="58" orientation="landscape" r:id="rId1"/>
  <rowBreaks count="4" manualBreakCount="4">
    <brk id="43" max="8" man="1"/>
    <brk id="109" max="8" man="1"/>
    <brk id="176" max="8" man="1"/>
    <brk id="232" max="8" man="1"/>
  </rowBreaks>
  <colBreaks count="1" manualBreakCount="1">
    <brk id="9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2025-09-22T04:48:54Z</dcterms:modified>
</cp:coreProperties>
</file>